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36" windowWidth="15480" windowHeight="9516" tabRatio="606"/>
  </bookViews>
  <sheets>
    <sheet name="COUNTYAN" sheetId="1" r:id="rId1"/>
  </sheets>
  <definedNames>
    <definedName name="_xlnm.Print_Area" localSheetId="0">COUNTYAN!$AA$1:$AH$45</definedName>
    <definedName name="_xlnm.Print_Area">COUNTYAN!$E$2:$Q$42</definedName>
    <definedName name="Print_Area_MI" localSheetId="0">COUNTYAN!$E$2:$Q$42</definedName>
  </definedNames>
  <calcPr calcId="145621"/>
</workbook>
</file>

<file path=xl/calcChain.xml><?xml version="1.0" encoding="utf-8"?>
<calcChain xmlns="http://schemas.openxmlformats.org/spreadsheetml/2006/main">
  <c r="AH31" i="1" l="1"/>
  <c r="AH33" i="1" s="1"/>
  <c r="AH17" i="1" l="1"/>
  <c r="AH36" i="1" s="1"/>
  <c r="AG17" i="1"/>
  <c r="AG31" i="1"/>
  <c r="AG36" i="1"/>
  <c r="AG38" i="1" s="1"/>
  <c r="AG42" i="1"/>
  <c r="AF17" i="1"/>
  <c r="AG19" i="1" s="1"/>
  <c r="AF31" i="1"/>
  <c r="AF36" i="1"/>
  <c r="AF42" i="1" s="1"/>
  <c r="AG33" i="1"/>
  <c r="Z17" i="1"/>
  <c r="AB19" i="1" s="1"/>
  <c r="U17" i="1"/>
  <c r="T11" i="1" s="1"/>
  <c r="T10" i="1"/>
  <c r="T14" i="1"/>
  <c r="T15" i="1"/>
  <c r="G17" i="1"/>
  <c r="H11" i="1" s="1"/>
  <c r="H10" i="1"/>
  <c r="H14" i="1"/>
  <c r="H15" i="1"/>
  <c r="AE17" i="1"/>
  <c r="AE36" i="1" s="1"/>
  <c r="AE31" i="1"/>
  <c r="AF33" i="1" s="1"/>
  <c r="AF19" i="1"/>
  <c r="AD17" i="1"/>
  <c r="AD36" i="1" s="1"/>
  <c r="AD31" i="1"/>
  <c r="AD33" i="1" s="1"/>
  <c r="AE19" i="1"/>
  <c r="AC17" i="1"/>
  <c r="AC36" i="1" s="1"/>
  <c r="AD19" i="1"/>
  <c r="AC31" i="1"/>
  <c r="AB17" i="1"/>
  <c r="AB36" i="1" s="1"/>
  <c r="AB31" i="1"/>
  <c r="AC33" i="1" s="1"/>
  <c r="AC19" i="1"/>
  <c r="Z31" i="1"/>
  <c r="Z33" i="1" s="1"/>
  <c r="Y17" i="1"/>
  <c r="Y19" i="1" s="1"/>
  <c r="Y31" i="1"/>
  <c r="Y33" i="1" s="1"/>
  <c r="N17" i="1"/>
  <c r="N36" i="1" s="1"/>
  <c r="M17" i="1"/>
  <c r="M36" i="1" s="1"/>
  <c r="M38" i="1" s="1"/>
  <c r="X17" i="1"/>
  <c r="X19" i="1" s="1"/>
  <c r="X31" i="1"/>
  <c r="W17" i="1"/>
  <c r="W19" i="1" s="1"/>
  <c r="W31" i="1"/>
  <c r="X33" i="1"/>
  <c r="V17" i="1"/>
  <c r="V36" i="1" s="1"/>
  <c r="V31" i="1"/>
  <c r="W33" i="1"/>
  <c r="V19" i="1"/>
  <c r="U31" i="1"/>
  <c r="V33" i="1"/>
  <c r="U36" i="1"/>
  <c r="U42" i="1"/>
  <c r="U44" i="1" s="1"/>
  <c r="O17" i="1"/>
  <c r="O36" i="1" s="1"/>
  <c r="O31" i="1"/>
  <c r="O33" i="1" s="1"/>
  <c r="Q17" i="1"/>
  <c r="Q19" i="1" s="1"/>
  <c r="Q31" i="1"/>
  <c r="U33" i="1" s="1"/>
  <c r="Q36" i="1"/>
  <c r="Q38" i="1" s="1"/>
  <c r="Q42" i="1"/>
  <c r="Q44" i="1"/>
  <c r="N44" i="1"/>
  <c r="M44" i="1"/>
  <c r="L44" i="1"/>
  <c r="K44" i="1"/>
  <c r="J44" i="1"/>
  <c r="I44" i="1"/>
  <c r="G44" i="1"/>
  <c r="F44" i="1"/>
  <c r="E44" i="1"/>
  <c r="D44" i="1"/>
  <c r="C44" i="1"/>
  <c r="U19" i="1"/>
  <c r="U38" i="1"/>
  <c r="P17" i="1"/>
  <c r="P31" i="1"/>
  <c r="P36" i="1"/>
  <c r="N31" i="1"/>
  <c r="M31" i="1"/>
  <c r="L17" i="1"/>
  <c r="L31" i="1"/>
  <c r="M33" i="1" s="1"/>
  <c r="L36" i="1"/>
  <c r="K17" i="1"/>
  <c r="K19" i="1" s="1"/>
  <c r="K31" i="1"/>
  <c r="J17" i="1"/>
  <c r="J31" i="1"/>
  <c r="K33" i="1" s="1"/>
  <c r="J36" i="1"/>
  <c r="I17" i="1"/>
  <c r="I19" i="1" s="1"/>
  <c r="I31" i="1"/>
  <c r="G31" i="1"/>
  <c r="I33" i="1" s="1"/>
  <c r="G36" i="1"/>
  <c r="F17" i="1"/>
  <c r="F36" i="1" s="1"/>
  <c r="F38" i="1" s="1"/>
  <c r="F31" i="1"/>
  <c r="G33" i="1" s="1"/>
  <c r="E17" i="1"/>
  <c r="E31" i="1"/>
  <c r="E36" i="1"/>
  <c r="D17" i="1"/>
  <c r="D36" i="1" s="1"/>
  <c r="D38" i="1" s="1"/>
  <c r="D31" i="1"/>
  <c r="E33" i="1" s="1"/>
  <c r="C17" i="1"/>
  <c r="C31" i="1"/>
  <c r="C36" i="1"/>
  <c r="B17" i="1"/>
  <c r="B36" i="1" s="1"/>
  <c r="B31" i="1"/>
  <c r="N33" i="1"/>
  <c r="L33" i="1"/>
  <c r="C33" i="1"/>
  <c r="M19" i="1"/>
  <c r="J19" i="1"/>
  <c r="E19" i="1"/>
  <c r="D19" i="1"/>
  <c r="C19" i="1"/>
  <c r="AH38" i="1" l="1"/>
  <c r="AH42" i="1"/>
  <c r="AH44" i="1" s="1"/>
  <c r="AH19" i="1"/>
  <c r="AE42" i="1"/>
  <c r="AE44" i="1" s="1"/>
  <c r="AE38" i="1"/>
  <c r="E38" i="1"/>
  <c r="N38" i="1"/>
  <c r="J38" i="1"/>
  <c r="P38" i="1"/>
  <c r="O38" i="1"/>
  <c r="O42" i="1"/>
  <c r="V42" i="1"/>
  <c r="V44" i="1" s="1"/>
  <c r="V38" i="1"/>
  <c r="AC42" i="1"/>
  <c r="AC38" i="1"/>
  <c r="H16" i="1"/>
  <c r="AF44" i="1"/>
  <c r="C38" i="1"/>
  <c r="AD42" i="1"/>
  <c r="AD38" i="1"/>
  <c r="G38" i="1"/>
  <c r="AG44" i="1"/>
  <c r="L38" i="1"/>
  <c r="AB42" i="1"/>
  <c r="AB38" i="1"/>
  <c r="L19" i="1"/>
  <c r="F33" i="1"/>
  <c r="N19" i="1"/>
  <c r="P33" i="1"/>
  <c r="W36" i="1"/>
  <c r="X36" i="1"/>
  <c r="AF38" i="1"/>
  <c r="F19" i="1"/>
  <c r="O19" i="1"/>
  <c r="Q33" i="1"/>
  <c r="H13" i="1"/>
  <c r="T13" i="1"/>
  <c r="G19" i="1"/>
  <c r="P19" i="1"/>
  <c r="J33" i="1"/>
  <c r="I36" i="1"/>
  <c r="I38" i="1" s="1"/>
  <c r="K36" i="1"/>
  <c r="K38" i="1" s="1"/>
  <c r="Y36" i="1"/>
  <c r="Z36" i="1"/>
  <c r="H12" i="1"/>
  <c r="T12" i="1"/>
  <c r="T16" i="1" s="1"/>
  <c r="AB33" i="1"/>
  <c r="D33" i="1"/>
  <c r="Z19" i="1"/>
  <c r="AE33" i="1"/>
  <c r="X38" i="1" l="1"/>
  <c r="X42" i="1"/>
  <c r="AB44" i="1"/>
  <c r="W38" i="1"/>
  <c r="W42" i="1"/>
  <c r="W44" i="1" s="1"/>
  <c r="AC44" i="1"/>
  <c r="Z38" i="1"/>
  <c r="Z42" i="1"/>
  <c r="Y38" i="1"/>
  <c r="Y42" i="1"/>
  <c r="Y44" i="1" s="1"/>
  <c r="AD44" i="1"/>
  <c r="P44" i="1"/>
  <c r="O44" i="1"/>
  <c r="X44" i="1" l="1"/>
  <c r="Z44" i="1"/>
</calcChain>
</file>

<file path=xl/sharedStrings.xml><?xml version="1.0" encoding="utf-8"?>
<sst xmlns="http://schemas.openxmlformats.org/spreadsheetml/2006/main" count="143" uniqueCount="37">
  <si>
    <t>ROCKDALE  COUNTY  M &amp; O  DIGEST  ANALYSIS</t>
  </si>
  <si>
    <t>Dan Ray, Tax Commissioner</t>
  </si>
  <si>
    <t>( $ in 1,000's)</t>
  </si>
  <si>
    <t>GROSS DIGEST:</t>
  </si>
  <si>
    <t>RESIDENTIAL</t>
  </si>
  <si>
    <t>COMMERCIAL</t>
  </si>
  <si>
    <t>INDUSTRIAL</t>
  </si>
  <si>
    <t>UTILITIES</t>
  </si>
  <si>
    <t>VEHICLES</t>
  </si>
  <si>
    <t>OTHER</t>
  </si>
  <si>
    <t>-------</t>
  </si>
  <si>
    <t>(% CHANGE)</t>
  </si>
  <si>
    <t>LESS EXEMPTIONS:</t>
  </si>
  <si>
    <t>NET DIGEST:</t>
  </si>
  <si>
    <t>(%CHANGE)</t>
  </si>
  <si>
    <t>------</t>
  </si>
  <si>
    <t>TOTAL EXEMPTIONS:</t>
  </si>
  <si>
    <t>MILLAGE RATE:</t>
  </si>
  <si>
    <t>REVENUE TOTAL:</t>
  </si>
  <si>
    <t>TOTAL DIGEST:</t>
  </si>
  <si>
    <t>---------------</t>
  </si>
  <si>
    <t>REG. HOME. (L1)</t>
  </si>
  <si>
    <t>LOW INC., 62 (L3)</t>
  </si>
  <si>
    <t>LOW INC., 65 (L4)</t>
  </si>
  <si>
    <t>DIS. &amp; 65+ (LD &amp; L6)</t>
  </si>
  <si>
    <t>FREEPORT (SF)</t>
  </si>
  <si>
    <t>COVENANT (SA &amp; SV)</t>
  </si>
  <si>
    <t>Population Estimate:</t>
  </si>
  <si>
    <t>Percent of</t>
  </si>
  <si>
    <t>Total</t>
  </si>
  <si>
    <t xml:space="preserve">"OTHER" includes: Agriculture, Preferential, Conservation, Environmental, Timber, Heavy Duty Equipment &amp; Mobile Homes. </t>
  </si>
  <si>
    <t>DIS. VET. (S5,SD,SS&amp;SG)</t>
  </si>
  <si>
    <t>(County Digest 2011)</t>
  </si>
  <si>
    <t>ROCKDALE COUNTY M&amp;O DIGEST</t>
  </si>
  <si>
    <t>FINAL</t>
  </si>
  <si>
    <t>----------------</t>
  </si>
  <si>
    <t>FREEPORT (SF)+ 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</si>
</sst>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19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Times New Roman"/>
      <family val="1"/>
    </font>
    <font>
      <sz val="10"/>
      <color indexed="10"/>
      <name val="Courier"/>
      <family val="3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name val="Courier"/>
      <family val="3"/>
    </font>
    <font>
      <sz val="10"/>
      <color indexed="11"/>
      <name val="Courier"/>
      <family val="3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rgb="FFC00000"/>
      <name val="Arial"/>
      <family val="2"/>
    </font>
    <font>
      <sz val="10"/>
      <color indexed="10"/>
      <name val="Couri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1" fillId="0" borderId="0" xfId="0" applyFont="1"/>
    <xf numFmtId="0" fontId="1" fillId="0" borderId="0" xfId="0" applyFont="1" applyProtection="1"/>
    <xf numFmtId="0" fontId="1" fillId="0" borderId="0" xfId="0" applyFont="1" applyProtection="1">
      <protection locked="0"/>
    </xf>
    <xf numFmtId="15" fontId="1" fillId="0" borderId="0" xfId="0" applyNumberFormat="1" applyFont="1"/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Protection="1"/>
    <xf numFmtId="37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 applyProtection="1">
      <alignment horizontal="right"/>
      <protection locked="0"/>
    </xf>
    <xf numFmtId="164" fontId="2" fillId="0" borderId="0" xfId="0" applyNumberFormat="1" applyFont="1" applyProtection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37" fontId="2" fillId="0" borderId="0" xfId="0" applyNumberFormat="1" applyFont="1"/>
    <xf numFmtId="0" fontId="6" fillId="0" borderId="0" xfId="0" applyFont="1"/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/>
    <xf numFmtId="14" fontId="2" fillId="0" borderId="0" xfId="0" applyNumberFormat="1" applyFont="1"/>
    <xf numFmtId="14" fontId="0" fillId="0" borderId="0" xfId="0" applyNumberFormat="1"/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</xf>
    <xf numFmtId="14" fontId="9" fillId="0" borderId="0" xfId="0" applyNumberFormat="1" applyFont="1"/>
    <xf numFmtId="0" fontId="10" fillId="0" borderId="0" xfId="0" applyFont="1" applyAlignment="1">
      <alignment horizontal="right"/>
    </xf>
    <xf numFmtId="14" fontId="10" fillId="0" borderId="0" xfId="0" applyNumberFormat="1" applyFont="1"/>
    <xf numFmtId="3" fontId="11" fillId="0" borderId="0" xfId="0" applyNumberFormat="1" applyFont="1"/>
    <xf numFmtId="0" fontId="12" fillId="0" borderId="0" xfId="0" applyFont="1" applyAlignment="1" applyProtection="1">
      <alignment horizontal="right"/>
    </xf>
    <xf numFmtId="3" fontId="12" fillId="0" borderId="0" xfId="0" applyNumberFormat="1" applyFont="1"/>
    <xf numFmtId="3" fontId="12" fillId="0" borderId="0" xfId="0" applyNumberFormat="1" applyFont="1" applyProtection="1"/>
    <xf numFmtId="3" fontId="12" fillId="0" borderId="0" xfId="0" applyNumberFormat="1" applyFont="1" applyAlignment="1">
      <alignment horizontal="right"/>
    </xf>
    <xf numFmtId="14" fontId="13" fillId="0" borderId="0" xfId="0" applyNumberFormat="1" applyFont="1"/>
    <xf numFmtId="0" fontId="13" fillId="0" borderId="0" xfId="0" applyFont="1" applyAlignment="1">
      <alignment horizontal="right"/>
    </xf>
    <xf numFmtId="1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8" fillId="0" borderId="0" xfId="0" applyFont="1" applyAlignment="1" applyProtection="1">
      <alignment horizontal="center"/>
      <protection locked="0"/>
    </xf>
    <xf numFmtId="164" fontId="5" fillId="0" borderId="0" xfId="0" applyNumberFormat="1" applyFont="1" applyFill="1"/>
    <xf numFmtId="14" fontId="14" fillId="0" borderId="0" xfId="0" applyNumberFormat="1" applyFont="1"/>
    <xf numFmtId="0" fontId="14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37" fontId="2" fillId="0" borderId="0" xfId="0" applyNumberFormat="1" applyFont="1" applyAlignment="1" applyProtection="1">
      <alignment horizontal="right"/>
    </xf>
    <xf numFmtId="3" fontId="2" fillId="0" borderId="0" xfId="0" applyNumberFormat="1" applyFont="1"/>
    <xf numFmtId="165" fontId="2" fillId="0" borderId="0" xfId="0" applyNumberFormat="1" applyFont="1" applyAlignment="1" applyProtection="1">
      <alignment horizontal="right"/>
    </xf>
    <xf numFmtId="5" fontId="2" fillId="0" borderId="0" xfId="0" applyNumberFormat="1" applyFont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15" fillId="0" borderId="0" xfId="0" applyFont="1"/>
    <xf numFmtId="5" fontId="3" fillId="0" borderId="0" xfId="0" applyNumberFormat="1" applyFont="1" applyProtection="1"/>
    <xf numFmtId="165" fontId="2" fillId="0" borderId="0" xfId="0" applyNumberFormat="1" applyFont="1"/>
    <xf numFmtId="6" fontId="2" fillId="0" borderId="0" xfId="0" applyNumberFormat="1" applyFont="1"/>
    <xf numFmtId="10" fontId="16" fillId="0" borderId="0" xfId="0" applyNumberFormat="1" applyFont="1"/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4" fontId="18" fillId="0" borderId="0" xfId="0" applyNumberFormat="1" applyFont="1"/>
    <xf numFmtId="3" fontId="2" fillId="0" borderId="0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Y19" transitionEvaluation="1">
    <pageSetUpPr fitToPage="1"/>
  </sheetPr>
  <dimension ref="A2:EC52"/>
  <sheetViews>
    <sheetView showGridLines="0" tabSelected="1" topLeftCell="Y19" zoomScaleNormal="100" workbookViewId="0">
      <selection activeCell="AH41" sqref="AH41"/>
    </sheetView>
  </sheetViews>
  <sheetFormatPr defaultColWidth="10.6640625" defaultRowHeight="12" x14ac:dyDescent="0.2"/>
  <cols>
    <col min="1" max="1" width="20.6640625" customWidth="1"/>
    <col min="2" max="18" width="12.6640625" customWidth="1"/>
    <col min="19" max="19" width="20.6640625" customWidth="1"/>
    <col min="20" max="26" width="12.6640625" customWidth="1"/>
    <col min="27" max="27" width="22.5546875" customWidth="1"/>
    <col min="28" max="35" width="12.6640625" customWidth="1"/>
    <col min="36" max="38" width="15.6640625" customWidth="1"/>
  </cols>
  <sheetData>
    <row r="2" spans="1:43" ht="17.399999999999999" x14ac:dyDescent="0.3">
      <c r="A2" s="5"/>
      <c r="B2" s="5"/>
      <c r="C2" s="5"/>
      <c r="D2" s="5"/>
      <c r="E2" s="5"/>
      <c r="F2" s="5"/>
      <c r="G2" s="6"/>
      <c r="H2" s="6"/>
      <c r="I2" s="5"/>
      <c r="K2" s="52" t="s">
        <v>0</v>
      </c>
      <c r="L2" s="2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C2" s="29" t="s">
        <v>33</v>
      </c>
    </row>
    <row r="3" spans="1:43" ht="15.6" x14ac:dyDescent="0.3">
      <c r="A3" s="5"/>
      <c r="B3" s="5"/>
      <c r="C3" s="5"/>
      <c r="D3" s="5"/>
      <c r="E3" s="5"/>
      <c r="F3" s="5"/>
      <c r="G3" s="6"/>
      <c r="H3" s="6"/>
      <c r="I3" s="5"/>
      <c r="J3" s="29"/>
      <c r="K3" s="30" t="s">
        <v>1</v>
      </c>
      <c r="L3" s="29"/>
      <c r="M3" s="5"/>
      <c r="N3" s="6"/>
      <c r="O3" s="7"/>
      <c r="P3" s="7"/>
      <c r="Q3" s="7"/>
      <c r="R3" s="7"/>
      <c r="S3" s="7"/>
      <c r="T3" s="7"/>
      <c r="U3" s="5"/>
      <c r="V3" s="5"/>
      <c r="W3" s="5"/>
      <c r="X3" s="5"/>
      <c r="Y3" s="5"/>
    </row>
    <row r="4" spans="1:43" ht="15.6" x14ac:dyDescent="0.3">
      <c r="A4" s="5"/>
      <c r="B4" s="5"/>
      <c r="C4" s="5"/>
      <c r="D4" s="5"/>
      <c r="E4" s="5"/>
      <c r="F4" s="5"/>
      <c r="G4" s="5"/>
      <c r="H4" s="5"/>
      <c r="I4" s="6"/>
      <c r="J4" s="29"/>
      <c r="K4" s="30" t="s">
        <v>2</v>
      </c>
      <c r="L4" s="29"/>
      <c r="M4" s="31" t="s">
        <v>32</v>
      </c>
      <c r="N4" s="32"/>
      <c r="O4" s="7"/>
      <c r="P4" s="5"/>
      <c r="Q4" s="7"/>
      <c r="R4" s="7"/>
      <c r="S4" s="7"/>
      <c r="T4" s="7"/>
      <c r="U4" s="5"/>
      <c r="V4" s="5"/>
      <c r="W4" s="5"/>
      <c r="X4" s="5"/>
      <c r="Y4" s="33"/>
      <c r="Z4" s="33"/>
      <c r="AA4" s="33"/>
      <c r="AB4" s="38"/>
      <c r="AC4" s="46"/>
      <c r="AD4" s="40"/>
      <c r="AE4" s="54"/>
      <c r="AF4" s="40"/>
      <c r="AG4" s="40"/>
      <c r="AH4" s="40"/>
      <c r="AI4" s="40"/>
    </row>
    <row r="5" spans="1:43" ht="15.6" x14ac:dyDescent="0.3">
      <c r="A5" s="5"/>
      <c r="B5" s="5"/>
      <c r="C5" s="5"/>
      <c r="D5" s="5"/>
      <c r="E5" s="5"/>
      <c r="F5" s="5"/>
      <c r="G5" s="5"/>
      <c r="H5" s="5"/>
      <c r="I5" s="6"/>
      <c r="J5" s="29"/>
      <c r="K5" s="30"/>
      <c r="L5" s="29"/>
      <c r="M5" s="31"/>
      <c r="N5" s="32"/>
      <c r="O5" s="7"/>
      <c r="P5" s="5"/>
      <c r="Q5" s="7"/>
      <c r="R5" s="7"/>
      <c r="S5" s="7"/>
      <c r="T5" s="7"/>
      <c r="U5" s="5"/>
      <c r="V5" s="5"/>
      <c r="W5" s="5"/>
      <c r="X5" s="5"/>
      <c r="Y5" s="33"/>
      <c r="Z5" s="33"/>
      <c r="AA5" s="33"/>
      <c r="AB5" s="38"/>
      <c r="AC5" s="46"/>
      <c r="AD5" s="40"/>
      <c r="AE5" s="54"/>
      <c r="AF5" s="40"/>
      <c r="AG5" s="40">
        <v>40773</v>
      </c>
      <c r="AH5" s="79">
        <v>41125</v>
      </c>
      <c r="AI5" s="40"/>
    </row>
    <row r="6" spans="1:43" ht="13.2" x14ac:dyDescent="0.25">
      <c r="A6" s="5"/>
      <c r="B6" s="5"/>
      <c r="C6" s="5"/>
      <c r="D6" s="5"/>
      <c r="E6" s="5"/>
      <c r="F6" s="5"/>
      <c r="G6" s="5"/>
      <c r="H6" s="49" t="s">
        <v>28</v>
      </c>
      <c r="I6" s="5"/>
      <c r="J6" s="5"/>
      <c r="K6" s="5"/>
      <c r="L6" s="5"/>
      <c r="M6" s="5"/>
      <c r="N6" s="5"/>
      <c r="O6" s="5"/>
      <c r="P6" s="5"/>
      <c r="Q6" s="5"/>
      <c r="S6" s="49"/>
      <c r="T6" s="49" t="s">
        <v>28</v>
      </c>
      <c r="U6" s="8"/>
      <c r="V6" s="8"/>
      <c r="W6" s="8"/>
      <c r="X6" s="8"/>
      <c r="Y6" s="8"/>
      <c r="Z6" s="34"/>
      <c r="AA6" s="34"/>
      <c r="AC6" s="47"/>
      <c r="AD6" s="39"/>
      <c r="AE6" s="55"/>
      <c r="AF6" s="73"/>
      <c r="AG6" s="73" t="s">
        <v>34</v>
      </c>
      <c r="AH6" s="78" t="s">
        <v>34</v>
      </c>
      <c r="AL6" s="68"/>
    </row>
    <row r="7" spans="1:43" ht="13.2" x14ac:dyDescent="0.25">
      <c r="A7" s="9"/>
      <c r="B7" s="35">
        <v>1985</v>
      </c>
      <c r="C7" s="35">
        <v>1986</v>
      </c>
      <c r="D7" s="35">
        <v>1987</v>
      </c>
      <c r="E7" s="35">
        <v>1988</v>
      </c>
      <c r="F7" s="35">
        <v>1989</v>
      </c>
      <c r="G7" s="35">
        <v>1990</v>
      </c>
      <c r="H7" s="49" t="s">
        <v>29</v>
      </c>
      <c r="I7" s="35">
        <v>1991</v>
      </c>
      <c r="J7" s="35">
        <v>1992</v>
      </c>
      <c r="K7" s="35">
        <v>1993</v>
      </c>
      <c r="L7" s="35">
        <v>1994</v>
      </c>
      <c r="M7" s="35">
        <v>1995</v>
      </c>
      <c r="N7" s="35">
        <v>1996</v>
      </c>
      <c r="O7" s="36">
        <v>1997</v>
      </c>
      <c r="P7" s="10">
        <v>1998</v>
      </c>
      <c r="Q7" s="10">
        <v>1999</v>
      </c>
      <c r="S7" s="49"/>
      <c r="T7" s="49" t="s">
        <v>29</v>
      </c>
      <c r="U7" s="11">
        <v>2000</v>
      </c>
      <c r="V7" s="11">
        <v>2001</v>
      </c>
      <c r="W7" s="11">
        <v>2002</v>
      </c>
      <c r="X7" s="11">
        <v>2003</v>
      </c>
      <c r="Y7" s="11">
        <v>2004</v>
      </c>
      <c r="Z7" s="11">
        <v>2005</v>
      </c>
      <c r="AA7" s="11"/>
      <c r="AB7" s="11">
        <v>2006</v>
      </c>
      <c r="AC7" s="11">
        <v>2007</v>
      </c>
      <c r="AD7" s="11">
        <v>2008</v>
      </c>
      <c r="AE7" s="11">
        <v>2009</v>
      </c>
      <c r="AF7" s="11">
        <v>2010</v>
      </c>
      <c r="AG7" s="11">
        <v>2011</v>
      </c>
      <c r="AH7" s="49">
        <v>2012</v>
      </c>
      <c r="AI7" s="76"/>
    </row>
    <row r="8" spans="1:43" ht="13.2" x14ac:dyDescent="0.25">
      <c r="A8" s="42" t="s">
        <v>27</v>
      </c>
      <c r="B8" s="43">
        <v>45330</v>
      </c>
      <c r="C8" s="43"/>
      <c r="D8" s="43"/>
      <c r="E8" s="43"/>
      <c r="F8" s="43"/>
      <c r="G8" s="41">
        <v>54091</v>
      </c>
      <c r="H8" s="41"/>
      <c r="I8" s="43"/>
      <c r="J8" s="43"/>
      <c r="K8" s="43"/>
      <c r="L8" s="43"/>
      <c r="M8" s="44"/>
      <c r="N8" s="44"/>
      <c r="O8" s="43"/>
      <c r="P8" s="43"/>
      <c r="Q8" s="43"/>
      <c r="S8" s="42" t="s">
        <v>27</v>
      </c>
      <c r="T8" s="41"/>
      <c r="U8" s="41">
        <v>70111</v>
      </c>
      <c r="V8" s="43">
        <v>71734</v>
      </c>
      <c r="W8" s="43">
        <v>73053</v>
      </c>
      <c r="X8" s="43">
        <v>74760</v>
      </c>
      <c r="Y8" s="45">
        <v>76476</v>
      </c>
      <c r="Z8" s="45">
        <v>77983</v>
      </c>
      <c r="AA8" s="42" t="s">
        <v>27</v>
      </c>
      <c r="AB8" s="45">
        <v>79764</v>
      </c>
      <c r="AC8" s="45">
        <v>82052</v>
      </c>
      <c r="AD8" s="45">
        <v>83222</v>
      </c>
      <c r="AE8" s="45">
        <v>84600</v>
      </c>
      <c r="AF8" s="77">
        <v>85215</v>
      </c>
      <c r="AG8" s="45"/>
      <c r="AH8" s="41"/>
      <c r="AI8" s="76"/>
      <c r="AJ8" s="9"/>
      <c r="AK8" s="74"/>
      <c r="AL8" s="74"/>
      <c r="AM8" s="74"/>
      <c r="AN8" s="74"/>
    </row>
    <row r="9" spans="1:43" ht="13.2" x14ac:dyDescent="0.25">
      <c r="A9" s="14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3"/>
      <c r="N9" s="13"/>
      <c r="O9" s="9"/>
      <c r="P9" s="9"/>
      <c r="Q9" s="9"/>
      <c r="S9" s="14" t="s">
        <v>3</v>
      </c>
      <c r="T9" s="9"/>
      <c r="U9" s="9"/>
      <c r="V9" s="9"/>
      <c r="W9" s="9"/>
      <c r="X9" s="9"/>
      <c r="Y9" s="9"/>
      <c r="Z9" s="9"/>
      <c r="AA9" s="14" t="s">
        <v>3</v>
      </c>
      <c r="AB9" s="9"/>
      <c r="AC9" s="9"/>
      <c r="AD9" s="9"/>
      <c r="AE9" s="9"/>
      <c r="AF9" s="9"/>
      <c r="AG9" s="9"/>
      <c r="AH9" s="9"/>
      <c r="AI9" s="9"/>
      <c r="AJ9" s="9"/>
      <c r="AK9" s="61"/>
      <c r="AL9" s="61"/>
      <c r="AM9" s="61"/>
      <c r="AN9" s="61"/>
    </row>
    <row r="10" spans="1:43" ht="13.2" x14ac:dyDescent="0.25">
      <c r="A10" s="15" t="s">
        <v>4</v>
      </c>
      <c r="B10" s="16">
        <v>257293</v>
      </c>
      <c r="C10" s="16">
        <v>279789</v>
      </c>
      <c r="D10" s="16">
        <v>444558</v>
      </c>
      <c r="E10" s="16">
        <v>486490</v>
      </c>
      <c r="F10" s="16">
        <v>522645</v>
      </c>
      <c r="G10" s="16">
        <v>525501</v>
      </c>
      <c r="H10" s="48">
        <f>(G10/G17)</f>
        <v>0.50807504220253741</v>
      </c>
      <c r="I10" s="16">
        <v>556609</v>
      </c>
      <c r="J10" s="16">
        <v>592829</v>
      </c>
      <c r="K10" s="16">
        <v>614463</v>
      </c>
      <c r="L10" s="16">
        <v>642691</v>
      </c>
      <c r="M10" s="16">
        <v>674618</v>
      </c>
      <c r="N10" s="16">
        <v>714352</v>
      </c>
      <c r="O10" s="17">
        <v>806507</v>
      </c>
      <c r="P10" s="17">
        <v>844297</v>
      </c>
      <c r="Q10" s="17">
        <v>882523</v>
      </c>
      <c r="S10" s="15" t="s">
        <v>4</v>
      </c>
      <c r="T10" s="48">
        <f>(U10/U17)</f>
        <v>0.48784793750936972</v>
      </c>
      <c r="U10" s="17">
        <v>930688</v>
      </c>
      <c r="V10" s="17">
        <v>1012961</v>
      </c>
      <c r="W10" s="17">
        <v>1074712</v>
      </c>
      <c r="X10" s="17">
        <v>1163978</v>
      </c>
      <c r="Y10" s="17">
        <v>1308955</v>
      </c>
      <c r="Z10" s="17">
        <v>1433822</v>
      </c>
      <c r="AA10" s="15" t="s">
        <v>4</v>
      </c>
      <c r="AB10" s="17">
        <v>1618743</v>
      </c>
      <c r="AC10" s="17">
        <v>1910546</v>
      </c>
      <c r="AD10" s="17">
        <v>2001404</v>
      </c>
      <c r="AE10" s="17">
        <v>1998418</v>
      </c>
      <c r="AF10" s="17">
        <v>1747525</v>
      </c>
      <c r="AG10" s="17">
        <v>1569465</v>
      </c>
      <c r="AH10" s="17">
        <v>1470682</v>
      </c>
      <c r="AI10" s="17"/>
      <c r="AJ10" s="56"/>
      <c r="AK10" s="64"/>
      <c r="AL10" s="64"/>
      <c r="AM10" s="64"/>
      <c r="AN10" s="64"/>
      <c r="AQ10" s="1"/>
    </row>
    <row r="11" spans="1:43" ht="13.2" x14ac:dyDescent="0.25">
      <c r="A11" s="15" t="s">
        <v>5</v>
      </c>
      <c r="B11" s="16">
        <v>74200</v>
      </c>
      <c r="C11" s="16">
        <v>86104</v>
      </c>
      <c r="D11" s="16">
        <v>126699</v>
      </c>
      <c r="E11" s="16">
        <v>147928</v>
      </c>
      <c r="F11" s="16">
        <v>162067</v>
      </c>
      <c r="G11" s="16">
        <v>168709</v>
      </c>
      <c r="H11" s="48">
        <f>(G11/G17)</f>
        <v>0.16311449891617311</v>
      </c>
      <c r="I11" s="16">
        <v>221286</v>
      </c>
      <c r="J11" s="16">
        <v>205664</v>
      </c>
      <c r="K11" s="16">
        <v>202692</v>
      </c>
      <c r="L11" s="16">
        <v>208250</v>
      </c>
      <c r="M11" s="16">
        <v>223425</v>
      </c>
      <c r="N11" s="16">
        <v>252785</v>
      </c>
      <c r="O11" s="17">
        <v>283279</v>
      </c>
      <c r="P11" s="17">
        <v>301235</v>
      </c>
      <c r="Q11" s="17">
        <v>335219</v>
      </c>
      <c r="S11" s="15" t="s">
        <v>5</v>
      </c>
      <c r="T11" s="48">
        <f>(U11/U17)</f>
        <v>0.19262353085480113</v>
      </c>
      <c r="U11" s="17">
        <v>367476</v>
      </c>
      <c r="V11" s="17">
        <v>413839</v>
      </c>
      <c r="W11" s="17">
        <v>430929</v>
      </c>
      <c r="X11" s="17">
        <v>480721</v>
      </c>
      <c r="Y11" s="17">
        <v>511234</v>
      </c>
      <c r="Z11" s="17">
        <v>540582</v>
      </c>
      <c r="AA11" s="15" t="s">
        <v>5</v>
      </c>
      <c r="AB11" s="17">
        <v>574877</v>
      </c>
      <c r="AC11" s="17">
        <v>603771</v>
      </c>
      <c r="AD11" s="17">
        <v>625075</v>
      </c>
      <c r="AE11" s="17">
        <v>621672</v>
      </c>
      <c r="AF11" s="17">
        <v>646893</v>
      </c>
      <c r="AG11" s="17">
        <v>620688</v>
      </c>
      <c r="AH11" s="17">
        <v>620067</v>
      </c>
      <c r="AI11" s="17"/>
      <c r="AJ11" s="56"/>
      <c r="AK11" s="64"/>
      <c r="AL11" s="64"/>
      <c r="AM11" s="64"/>
      <c r="AN11" s="64"/>
      <c r="AQ11" s="1"/>
    </row>
    <row r="12" spans="1:43" ht="13.2" x14ac:dyDescent="0.25">
      <c r="A12" s="15" t="s">
        <v>6</v>
      </c>
      <c r="B12" s="16">
        <v>73645</v>
      </c>
      <c r="C12" s="16">
        <v>78727</v>
      </c>
      <c r="D12" s="16">
        <v>120638</v>
      </c>
      <c r="E12" s="16">
        <v>125318</v>
      </c>
      <c r="F12" s="16">
        <v>132745</v>
      </c>
      <c r="G12" s="16">
        <v>149707</v>
      </c>
      <c r="H12" s="48">
        <f>(G12/G17)</f>
        <v>0.14474261769818755</v>
      </c>
      <c r="I12" s="16">
        <v>175857</v>
      </c>
      <c r="J12" s="16">
        <v>203097</v>
      </c>
      <c r="K12" s="16">
        <v>212942</v>
      </c>
      <c r="L12" s="16">
        <v>216734</v>
      </c>
      <c r="M12" s="16">
        <v>266097</v>
      </c>
      <c r="N12" s="16">
        <v>282539</v>
      </c>
      <c r="O12" s="17">
        <v>300830</v>
      </c>
      <c r="P12" s="17">
        <v>312453</v>
      </c>
      <c r="Q12" s="17">
        <v>302047</v>
      </c>
      <c r="S12" s="15" t="s">
        <v>6</v>
      </c>
      <c r="T12" s="48">
        <f>(U12/U17)</f>
        <v>0.17626440053214742</v>
      </c>
      <c r="U12" s="17">
        <v>336267</v>
      </c>
      <c r="V12" s="17">
        <v>326824</v>
      </c>
      <c r="W12" s="17">
        <v>313461</v>
      </c>
      <c r="X12" s="17">
        <v>296687</v>
      </c>
      <c r="Y12" s="17">
        <v>284506</v>
      </c>
      <c r="Z12" s="17">
        <v>294976</v>
      </c>
      <c r="AA12" s="15" t="s">
        <v>6</v>
      </c>
      <c r="AB12" s="17">
        <v>294680</v>
      </c>
      <c r="AC12" s="17">
        <v>301057</v>
      </c>
      <c r="AD12" s="17">
        <v>295136</v>
      </c>
      <c r="AE12" s="17">
        <v>294300</v>
      </c>
      <c r="AF12" s="17">
        <v>293403</v>
      </c>
      <c r="AG12" s="17">
        <v>281649</v>
      </c>
      <c r="AH12" s="17">
        <v>276730</v>
      </c>
      <c r="AI12" s="17"/>
      <c r="AJ12" s="11"/>
      <c r="AK12" s="64"/>
      <c r="AL12" s="64"/>
      <c r="AM12" s="64"/>
      <c r="AN12" s="64"/>
    </row>
    <row r="13" spans="1:43" ht="13.2" x14ac:dyDescent="0.25">
      <c r="A13" s="15" t="s">
        <v>7</v>
      </c>
      <c r="B13" s="16">
        <v>22556</v>
      </c>
      <c r="C13" s="16">
        <v>22014</v>
      </c>
      <c r="D13" s="16">
        <v>21044</v>
      </c>
      <c r="E13" s="16">
        <v>23634</v>
      </c>
      <c r="F13" s="16">
        <v>26908</v>
      </c>
      <c r="G13" s="16">
        <v>42679</v>
      </c>
      <c r="H13" s="48">
        <f>(G13/G17)</f>
        <v>4.1263736369982346E-2</v>
      </c>
      <c r="I13" s="16">
        <v>41014</v>
      </c>
      <c r="J13" s="16">
        <v>42184</v>
      </c>
      <c r="K13" s="16">
        <v>50426</v>
      </c>
      <c r="L13" s="16">
        <v>53448</v>
      </c>
      <c r="M13" s="16">
        <v>53504</v>
      </c>
      <c r="N13" s="16">
        <v>53583</v>
      </c>
      <c r="O13" s="17">
        <v>63918</v>
      </c>
      <c r="P13" s="17">
        <v>71845</v>
      </c>
      <c r="Q13" s="17">
        <v>66326</v>
      </c>
      <c r="S13" s="15" t="s">
        <v>7</v>
      </c>
      <c r="T13" s="48">
        <f>(U13/U17)</f>
        <v>3.7096735302782034E-2</v>
      </c>
      <c r="U13" s="17">
        <v>70771</v>
      </c>
      <c r="V13" s="17">
        <v>70787</v>
      </c>
      <c r="W13" s="17">
        <v>62326</v>
      </c>
      <c r="X13" s="17">
        <v>62193</v>
      </c>
      <c r="Y13" s="17">
        <v>64740</v>
      </c>
      <c r="Z13" s="17">
        <v>67888</v>
      </c>
      <c r="AA13" s="15" t="s">
        <v>7</v>
      </c>
      <c r="AB13" s="17">
        <v>59022</v>
      </c>
      <c r="AC13" s="17">
        <v>73105</v>
      </c>
      <c r="AD13" s="17">
        <v>71237</v>
      </c>
      <c r="AE13" s="17">
        <v>71497</v>
      </c>
      <c r="AF13" s="17">
        <v>65235</v>
      </c>
      <c r="AG13" s="17">
        <v>64261</v>
      </c>
      <c r="AH13" s="17">
        <v>64521</v>
      </c>
      <c r="AI13" s="17"/>
      <c r="AJ13" s="11"/>
      <c r="AK13" s="75"/>
      <c r="AL13" s="75"/>
      <c r="AM13" s="75"/>
      <c r="AN13" s="75"/>
    </row>
    <row r="14" spans="1:43" ht="13.2" x14ac:dyDescent="0.25">
      <c r="A14" s="15" t="s">
        <v>8</v>
      </c>
      <c r="B14" s="16">
        <v>53896</v>
      </c>
      <c r="C14" s="16">
        <v>69031</v>
      </c>
      <c r="D14" s="16">
        <v>81012</v>
      </c>
      <c r="E14" s="16">
        <v>92648</v>
      </c>
      <c r="F14" s="16">
        <v>104934</v>
      </c>
      <c r="G14" s="16">
        <v>112745</v>
      </c>
      <c r="H14" s="48">
        <f>(G14/G17)</f>
        <v>0.10900630185884533</v>
      </c>
      <c r="I14" s="16">
        <v>97720</v>
      </c>
      <c r="J14" s="16">
        <v>98963</v>
      </c>
      <c r="K14" s="16">
        <v>109053</v>
      </c>
      <c r="L14" s="16">
        <v>119727</v>
      </c>
      <c r="M14" s="16">
        <v>142746</v>
      </c>
      <c r="N14" s="16">
        <v>160431</v>
      </c>
      <c r="O14" s="17">
        <v>84434</v>
      </c>
      <c r="P14" s="17">
        <v>172290</v>
      </c>
      <c r="Q14" s="17">
        <v>167142</v>
      </c>
      <c r="S14" s="15" t="s">
        <v>8</v>
      </c>
      <c r="T14" s="48">
        <f>(U14/U17)</f>
        <v>9.7231176962083971E-2</v>
      </c>
      <c r="U14" s="17">
        <v>185492</v>
      </c>
      <c r="V14" s="17">
        <v>198990</v>
      </c>
      <c r="W14" s="17">
        <v>205152</v>
      </c>
      <c r="X14" s="17">
        <v>207779</v>
      </c>
      <c r="Y14" s="17">
        <v>204757</v>
      </c>
      <c r="Z14" s="17">
        <v>201104</v>
      </c>
      <c r="AA14" s="15" t="s">
        <v>8</v>
      </c>
      <c r="AB14" s="17">
        <v>195275</v>
      </c>
      <c r="AC14" s="17">
        <v>212272</v>
      </c>
      <c r="AD14" s="17">
        <v>218009</v>
      </c>
      <c r="AE14" s="17">
        <v>221978</v>
      </c>
      <c r="AF14" s="17">
        <v>189746</v>
      </c>
      <c r="AG14" s="17">
        <v>185649</v>
      </c>
      <c r="AH14" s="17">
        <v>189675</v>
      </c>
      <c r="AI14" s="17"/>
      <c r="AJ14" s="56"/>
      <c r="AK14" s="59"/>
      <c r="AL14" s="59"/>
      <c r="AM14" s="59"/>
      <c r="AN14" s="59"/>
      <c r="AO14" s="1"/>
      <c r="AP14" s="1"/>
      <c r="AQ14" s="1"/>
    </row>
    <row r="15" spans="1:43" ht="13.2" x14ac:dyDescent="0.25">
      <c r="A15" s="15" t="s">
        <v>9</v>
      </c>
      <c r="B15" s="16">
        <v>2420</v>
      </c>
      <c r="C15" s="16">
        <v>2941</v>
      </c>
      <c r="D15" s="16">
        <v>3541</v>
      </c>
      <c r="E15" s="16">
        <v>5341</v>
      </c>
      <c r="F15" s="16">
        <v>5888</v>
      </c>
      <c r="G15" s="16">
        <v>34957</v>
      </c>
      <c r="H15" s="50">
        <f>(G15/G17)</f>
        <v>3.37978029542743E-2</v>
      </c>
      <c r="I15" s="16">
        <v>31744</v>
      </c>
      <c r="J15" s="16">
        <v>10783</v>
      </c>
      <c r="K15" s="16">
        <v>13682</v>
      </c>
      <c r="L15" s="16">
        <v>13883</v>
      </c>
      <c r="M15" s="16">
        <v>14485</v>
      </c>
      <c r="N15" s="16">
        <v>14747</v>
      </c>
      <c r="O15" s="17">
        <v>16135</v>
      </c>
      <c r="P15" s="17">
        <v>16760</v>
      </c>
      <c r="Q15" s="17">
        <v>16386</v>
      </c>
      <c r="S15" s="15" t="s">
        <v>9</v>
      </c>
      <c r="T15" s="50">
        <f>(U15/U17)</f>
        <v>8.9362188388157314E-3</v>
      </c>
      <c r="U15" s="17">
        <v>17048</v>
      </c>
      <c r="V15" s="17">
        <v>35892</v>
      </c>
      <c r="W15" s="17">
        <v>36189</v>
      </c>
      <c r="X15" s="17">
        <v>42174</v>
      </c>
      <c r="Y15" s="17">
        <v>49846</v>
      </c>
      <c r="Z15" s="17">
        <v>50850</v>
      </c>
      <c r="AA15" s="15" t="s">
        <v>9</v>
      </c>
      <c r="AB15" s="17">
        <v>55906</v>
      </c>
      <c r="AC15" s="17">
        <v>61376</v>
      </c>
      <c r="AD15" s="17">
        <v>66680</v>
      </c>
      <c r="AE15" s="17">
        <v>67199</v>
      </c>
      <c r="AF15" s="17">
        <v>63483</v>
      </c>
      <c r="AG15" s="17">
        <v>62795</v>
      </c>
      <c r="AH15" s="80">
        <v>47071</v>
      </c>
      <c r="AI15" s="80"/>
      <c r="AJ15" s="11"/>
      <c r="AK15" s="58"/>
      <c r="AL15" s="58"/>
      <c r="AM15" s="58"/>
      <c r="AN15" s="58"/>
      <c r="AQ15" s="1"/>
    </row>
    <row r="16" spans="1:43" ht="13.2" x14ac:dyDescent="0.25">
      <c r="A16" s="9"/>
      <c r="B16" s="16" t="s">
        <v>10</v>
      </c>
      <c r="C16" s="16" t="s">
        <v>10</v>
      </c>
      <c r="D16" s="16" t="s">
        <v>10</v>
      </c>
      <c r="E16" s="16" t="s">
        <v>10</v>
      </c>
      <c r="F16" s="16" t="s">
        <v>10</v>
      </c>
      <c r="G16" s="16" t="s">
        <v>10</v>
      </c>
      <c r="H16" s="48">
        <f>SUM(H10:H15)</f>
        <v>1</v>
      </c>
      <c r="I16" s="16" t="s">
        <v>10</v>
      </c>
      <c r="J16" s="16" t="s">
        <v>10</v>
      </c>
      <c r="K16" s="16" t="s">
        <v>10</v>
      </c>
      <c r="L16" s="16" t="s">
        <v>10</v>
      </c>
      <c r="M16" s="16" t="s">
        <v>10</v>
      </c>
      <c r="N16" s="16" t="s">
        <v>10</v>
      </c>
      <c r="O16" s="17" t="s">
        <v>10</v>
      </c>
      <c r="P16" s="17" t="s">
        <v>10</v>
      </c>
      <c r="Q16" s="17" t="s">
        <v>10</v>
      </c>
      <c r="S16" s="9"/>
      <c r="T16" s="48">
        <f>SUM(T10:T15)</f>
        <v>0.99999999999999989</v>
      </c>
      <c r="U16" s="17" t="s">
        <v>10</v>
      </c>
      <c r="V16" s="19" t="s">
        <v>10</v>
      </c>
      <c r="W16" s="19" t="s">
        <v>10</v>
      </c>
      <c r="X16" s="19" t="s">
        <v>10</v>
      </c>
      <c r="Y16" s="19" t="s">
        <v>10</v>
      </c>
      <c r="Z16" s="19" t="s">
        <v>20</v>
      </c>
      <c r="AA16" s="9"/>
      <c r="AB16" s="19" t="s">
        <v>20</v>
      </c>
      <c r="AC16" s="19" t="s">
        <v>20</v>
      </c>
      <c r="AD16" s="19" t="s">
        <v>20</v>
      </c>
      <c r="AE16" s="19" t="s">
        <v>20</v>
      </c>
      <c r="AF16" s="19" t="s">
        <v>20</v>
      </c>
      <c r="AG16" s="19" t="s">
        <v>20</v>
      </c>
      <c r="AH16" s="19" t="s">
        <v>35</v>
      </c>
      <c r="AI16" s="48"/>
      <c r="AJ16" s="11"/>
      <c r="AK16" s="58"/>
      <c r="AL16" s="58"/>
      <c r="AM16" s="58"/>
      <c r="AN16" s="58"/>
      <c r="AQ16" s="2"/>
    </row>
    <row r="17" spans="1:133" ht="13.2" x14ac:dyDescent="0.25">
      <c r="A17" s="14" t="s">
        <v>19</v>
      </c>
      <c r="B17" s="16">
        <f t="shared" ref="B17:L17" si="0">SUM(B10:B15)</f>
        <v>484010</v>
      </c>
      <c r="C17" s="16">
        <f t="shared" si="0"/>
        <v>538606</v>
      </c>
      <c r="D17" s="16">
        <f t="shared" si="0"/>
        <v>797492</v>
      </c>
      <c r="E17" s="16">
        <f t="shared" si="0"/>
        <v>881359</v>
      </c>
      <c r="F17" s="16">
        <f t="shared" si="0"/>
        <v>955187</v>
      </c>
      <c r="G17" s="16">
        <f t="shared" si="0"/>
        <v>1034298</v>
      </c>
      <c r="H17" s="16"/>
      <c r="I17" s="16">
        <f t="shared" si="0"/>
        <v>1124230</v>
      </c>
      <c r="J17" s="16">
        <f t="shared" si="0"/>
        <v>1153520</v>
      </c>
      <c r="K17" s="16">
        <f t="shared" si="0"/>
        <v>1203258</v>
      </c>
      <c r="L17" s="16">
        <f t="shared" si="0"/>
        <v>1254733</v>
      </c>
      <c r="M17" s="16">
        <f>SUM(M10:M15)</f>
        <v>1374875</v>
      </c>
      <c r="N17" s="16">
        <f>SUM(N10:N15)</f>
        <v>1478437</v>
      </c>
      <c r="O17" s="16">
        <f t="shared" ref="O17:W17" si="1">SUM(O10:O15)</f>
        <v>1555103</v>
      </c>
      <c r="P17" s="16">
        <f t="shared" si="1"/>
        <v>1718880</v>
      </c>
      <c r="Q17" s="16">
        <f t="shared" si="1"/>
        <v>1769643</v>
      </c>
      <c r="R17" s="16"/>
      <c r="S17" s="14" t="s">
        <v>19</v>
      </c>
      <c r="T17" s="14"/>
      <c r="U17" s="16">
        <f t="shared" si="1"/>
        <v>1907742</v>
      </c>
      <c r="V17" s="16">
        <f t="shared" si="1"/>
        <v>2059293</v>
      </c>
      <c r="W17" s="16">
        <f t="shared" si="1"/>
        <v>2122769</v>
      </c>
      <c r="X17" s="16">
        <f t="shared" ref="X17:AD17" si="2">SUM(X10:X15)</f>
        <v>2253532</v>
      </c>
      <c r="Y17" s="16">
        <f t="shared" si="2"/>
        <v>2424038</v>
      </c>
      <c r="Z17" s="16">
        <f t="shared" si="2"/>
        <v>2589222</v>
      </c>
      <c r="AA17" s="14" t="s">
        <v>19</v>
      </c>
      <c r="AB17" s="16">
        <f t="shared" si="2"/>
        <v>2798503</v>
      </c>
      <c r="AC17" s="16">
        <f t="shared" si="2"/>
        <v>3162127</v>
      </c>
      <c r="AD17" s="16">
        <f t="shared" si="2"/>
        <v>3277541</v>
      </c>
      <c r="AE17" s="16">
        <f>SUM(AE10:AE15)</f>
        <v>3275064</v>
      </c>
      <c r="AF17" s="16">
        <f>SUM(AF10:AF15)</f>
        <v>3006285</v>
      </c>
      <c r="AG17" s="16">
        <f>SUM(AG10:AG15)</f>
        <v>2784507</v>
      </c>
      <c r="AH17" s="16">
        <f>SUM(AH10:AH15)</f>
        <v>2668746</v>
      </c>
      <c r="AI17" s="16"/>
      <c r="AJ17" s="57"/>
      <c r="AK17" s="69"/>
      <c r="AL17" s="13"/>
      <c r="AM17" s="13"/>
      <c r="AN17" s="13"/>
      <c r="AO17" s="2"/>
      <c r="AP17" s="2"/>
      <c r="AQ17" s="2"/>
    </row>
    <row r="18" spans="1:133" ht="13.2" x14ac:dyDescent="0.25">
      <c r="A18" s="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/>
      <c r="N18" s="16"/>
      <c r="O18" s="16"/>
      <c r="P18" s="16"/>
      <c r="Q18" s="16"/>
      <c r="R18" s="16"/>
      <c r="S18" s="9"/>
      <c r="T18" s="9"/>
      <c r="U18" s="16"/>
      <c r="V18" s="16"/>
      <c r="W18" s="16"/>
      <c r="X18" s="16"/>
      <c r="Y18" s="16"/>
      <c r="Z18" s="16"/>
      <c r="AA18" s="9"/>
      <c r="AB18" s="16"/>
      <c r="AC18" s="16"/>
      <c r="AD18" s="16"/>
      <c r="AE18" s="16"/>
      <c r="AF18" s="16"/>
      <c r="AG18" s="16"/>
      <c r="AH18" s="16"/>
      <c r="AI18" s="16"/>
      <c r="AJ18" s="9"/>
      <c r="AK18" s="9"/>
      <c r="AL18" s="9"/>
      <c r="AM18" s="9"/>
      <c r="AN18" s="9"/>
      <c r="AQ18" s="2"/>
    </row>
    <row r="19" spans="1:133" ht="13.2" x14ac:dyDescent="0.25">
      <c r="A19" s="15" t="s">
        <v>11</v>
      </c>
      <c r="B19" s="9"/>
      <c r="C19" s="20">
        <f t="shared" ref="C19:O19" si="3">(C17/B17)-1</f>
        <v>0.11279932232805101</v>
      </c>
      <c r="D19" s="20">
        <f t="shared" si="3"/>
        <v>0.48065933168215724</v>
      </c>
      <c r="E19" s="20">
        <f t="shared" si="3"/>
        <v>0.10516343737617428</v>
      </c>
      <c r="F19" s="20">
        <f t="shared" si="3"/>
        <v>8.3766093044945311E-2</v>
      </c>
      <c r="G19" s="20">
        <f t="shared" si="3"/>
        <v>8.282252585095895E-2</v>
      </c>
      <c r="H19" s="20"/>
      <c r="I19" s="20">
        <f>(I17/G17)-1</f>
        <v>8.6949795900214344E-2</v>
      </c>
      <c r="J19" s="20">
        <f t="shared" si="3"/>
        <v>2.6053387651992832E-2</v>
      </c>
      <c r="K19" s="20">
        <f t="shared" si="3"/>
        <v>4.3118454816561513E-2</v>
      </c>
      <c r="L19" s="20">
        <f t="shared" si="3"/>
        <v>4.277968648452779E-2</v>
      </c>
      <c r="M19" s="20">
        <f t="shared" si="3"/>
        <v>9.5751048230978242E-2</v>
      </c>
      <c r="N19" s="20">
        <f t="shared" si="3"/>
        <v>7.5324665878716335E-2</v>
      </c>
      <c r="O19" s="20">
        <f t="shared" si="3"/>
        <v>5.1856115613989617E-2</v>
      </c>
      <c r="P19" s="20">
        <f>(P17/O17)-1</f>
        <v>0.10531585367657326</v>
      </c>
      <c r="Q19" s="20">
        <f>(Q17/P17)-1</f>
        <v>2.9532602624965154E-2</v>
      </c>
      <c r="R19" s="20"/>
      <c r="S19" s="15" t="s">
        <v>11</v>
      </c>
      <c r="T19" s="15"/>
      <c r="U19" s="20">
        <f>(U17/Q17)-1</f>
        <v>7.8037773720462278E-2</v>
      </c>
      <c r="V19" s="20">
        <f>(V17/U17)-1</f>
        <v>7.9439987168076209E-2</v>
      </c>
      <c r="W19" s="20">
        <f t="shared" ref="W19:AE19" si="4">(W17/V17)-1</f>
        <v>3.0824171208273965E-2</v>
      </c>
      <c r="X19" s="20">
        <f t="shared" si="4"/>
        <v>6.1600202377178004E-2</v>
      </c>
      <c r="Y19" s="20">
        <f t="shared" si="4"/>
        <v>7.5661672432430604E-2</v>
      </c>
      <c r="Z19" s="20">
        <f>(Z17/Y17)-1</f>
        <v>6.8144146255132876E-2</v>
      </c>
      <c r="AA19" s="15" t="s">
        <v>11</v>
      </c>
      <c r="AB19" s="20">
        <f>(AB17/Z17)-1</f>
        <v>8.0827754437433397E-2</v>
      </c>
      <c r="AC19" s="20">
        <f t="shared" si="4"/>
        <v>0.12993518320330555</v>
      </c>
      <c r="AD19" s="20">
        <f t="shared" si="4"/>
        <v>3.6498850299181429E-2</v>
      </c>
      <c r="AE19" s="20">
        <f t="shared" si="4"/>
        <v>-7.5574950854928602E-4</v>
      </c>
      <c r="AF19" s="20">
        <f>(AF17/AE17)-1</f>
        <v>-8.2068319886267838E-2</v>
      </c>
      <c r="AG19" s="20">
        <f>(AG17/AF17)-1</f>
        <v>-7.3771448814733187E-2</v>
      </c>
      <c r="AH19" s="20">
        <f>(AH17/AG17)-1</f>
        <v>-4.1573247975314809E-2</v>
      </c>
      <c r="AI19" s="20"/>
      <c r="AJ19" s="20"/>
      <c r="AK19" s="20"/>
      <c r="AL19" s="20"/>
      <c r="AM19" s="20"/>
      <c r="AN19" s="20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</row>
    <row r="20" spans="1:133" ht="13.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3"/>
      <c r="N20" s="1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P20" s="2"/>
      <c r="AQ20" s="2"/>
    </row>
    <row r="21" spans="1:133" ht="13.2" x14ac:dyDescent="0.25">
      <c r="A21" s="1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3"/>
      <c r="N21" s="13"/>
      <c r="O21" s="9"/>
      <c r="P21" s="9"/>
      <c r="Q21" s="9"/>
      <c r="R21" s="9"/>
      <c r="S21" s="12"/>
      <c r="T21" s="12"/>
      <c r="U21" s="9"/>
      <c r="V21" s="9"/>
      <c r="W21" s="9"/>
      <c r="X21" s="9"/>
      <c r="Y21" s="9"/>
      <c r="Z21" s="9"/>
      <c r="AA21" s="12"/>
      <c r="AB21" s="9"/>
      <c r="AC21" s="9"/>
      <c r="AD21" s="9"/>
      <c r="AE21" s="9"/>
      <c r="AF21" s="9"/>
      <c r="AG21" s="9"/>
      <c r="AH21" s="9"/>
      <c r="AI21" s="9"/>
      <c r="AP21" s="2"/>
      <c r="AQ21" s="2"/>
    </row>
    <row r="22" spans="1:133" ht="13.2" x14ac:dyDescent="0.25">
      <c r="A22" s="14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3"/>
      <c r="N22" s="13"/>
      <c r="O22" s="9"/>
      <c r="P22" s="9"/>
      <c r="Q22" s="9"/>
      <c r="R22" s="9"/>
      <c r="S22" s="14" t="s">
        <v>12</v>
      </c>
      <c r="T22" s="14"/>
      <c r="U22" s="9"/>
      <c r="V22" s="9"/>
      <c r="W22" s="9"/>
      <c r="X22" s="9"/>
      <c r="Y22" s="9"/>
      <c r="Z22" s="9"/>
      <c r="AA22" s="14" t="s">
        <v>12</v>
      </c>
      <c r="AB22" s="9"/>
      <c r="AC22" s="9"/>
      <c r="AD22" s="9"/>
      <c r="AE22" s="9"/>
      <c r="AF22" s="9"/>
      <c r="AG22" s="9"/>
      <c r="AH22" s="9"/>
      <c r="AI22" s="9"/>
      <c r="AP22" s="2"/>
      <c r="AQ22" s="2"/>
    </row>
    <row r="23" spans="1:133" ht="13.2" x14ac:dyDescent="0.25">
      <c r="A23" s="15" t="s">
        <v>21</v>
      </c>
      <c r="B23" s="16">
        <v>16777</v>
      </c>
      <c r="C23" s="16">
        <v>17166</v>
      </c>
      <c r="D23" s="16">
        <v>17806</v>
      </c>
      <c r="E23" s="16">
        <v>18910</v>
      </c>
      <c r="F23" s="16">
        <v>49630</v>
      </c>
      <c r="G23" s="16">
        <v>63131</v>
      </c>
      <c r="H23" s="16"/>
      <c r="I23" s="16">
        <v>77461</v>
      </c>
      <c r="J23" s="16">
        <v>92003</v>
      </c>
      <c r="K23" s="16">
        <v>106320</v>
      </c>
      <c r="L23" s="16">
        <v>121500</v>
      </c>
      <c r="M23" s="16">
        <v>137451</v>
      </c>
      <c r="N23" s="16">
        <v>153786</v>
      </c>
      <c r="O23" s="17">
        <v>168407</v>
      </c>
      <c r="P23" s="17">
        <v>184750</v>
      </c>
      <c r="Q23" s="17">
        <v>199985</v>
      </c>
      <c r="R23" s="17"/>
      <c r="S23" s="15" t="s">
        <v>21</v>
      </c>
      <c r="T23" s="15"/>
      <c r="U23" s="17">
        <v>202565</v>
      </c>
      <c r="V23" s="17">
        <v>206578</v>
      </c>
      <c r="W23" s="17">
        <v>211033</v>
      </c>
      <c r="X23" s="17">
        <v>215363</v>
      </c>
      <c r="Y23" s="17">
        <v>223736</v>
      </c>
      <c r="Z23" s="17">
        <v>227326</v>
      </c>
      <c r="AA23" s="15" t="s">
        <v>21</v>
      </c>
      <c r="AB23" s="17">
        <v>231887</v>
      </c>
      <c r="AC23" s="17">
        <v>235335</v>
      </c>
      <c r="AD23" s="17">
        <v>234166</v>
      </c>
      <c r="AE23" s="17">
        <v>237156</v>
      </c>
      <c r="AF23" s="17">
        <v>231809</v>
      </c>
      <c r="AG23" s="17">
        <v>226891</v>
      </c>
      <c r="AH23" s="17">
        <v>212443</v>
      </c>
      <c r="AI23" s="17"/>
      <c r="AJ23" s="61"/>
      <c r="AK23" s="62"/>
      <c r="AL23" s="62"/>
      <c r="AM23" s="62"/>
      <c r="AN23" s="62"/>
      <c r="AO23" s="2"/>
      <c r="AP23" s="2"/>
      <c r="AQ23" s="2"/>
    </row>
    <row r="24" spans="1:133" ht="13.2" x14ac:dyDescent="0.25">
      <c r="A24" s="15" t="s">
        <v>22</v>
      </c>
      <c r="B24" s="16">
        <v>4</v>
      </c>
      <c r="C24" s="16">
        <v>12</v>
      </c>
      <c r="D24" s="16">
        <v>14</v>
      </c>
      <c r="E24" s="16">
        <v>18</v>
      </c>
      <c r="F24" s="16">
        <v>30</v>
      </c>
      <c r="G24" s="16">
        <v>54</v>
      </c>
      <c r="H24" s="16"/>
      <c r="I24" s="16">
        <v>35</v>
      </c>
      <c r="J24" s="16">
        <v>23</v>
      </c>
      <c r="K24" s="16">
        <v>7</v>
      </c>
      <c r="L24" s="16">
        <v>7</v>
      </c>
      <c r="M24" s="16">
        <v>7</v>
      </c>
      <c r="N24" s="16">
        <v>19</v>
      </c>
      <c r="O24" s="17">
        <v>13</v>
      </c>
      <c r="P24" s="17">
        <v>14</v>
      </c>
      <c r="Q24" s="17">
        <v>6</v>
      </c>
      <c r="R24" s="17"/>
      <c r="S24" s="15" t="s">
        <v>22</v>
      </c>
      <c r="T24" s="15"/>
      <c r="U24" s="17">
        <v>0</v>
      </c>
      <c r="V24" s="17">
        <v>0</v>
      </c>
      <c r="W24" s="17">
        <v>30</v>
      </c>
      <c r="X24" s="17">
        <v>30</v>
      </c>
      <c r="Y24" s="17">
        <v>105</v>
      </c>
      <c r="Z24" s="17">
        <v>240</v>
      </c>
      <c r="AA24" s="15" t="s">
        <v>22</v>
      </c>
      <c r="AB24" s="17">
        <v>210</v>
      </c>
      <c r="AC24" s="17">
        <v>180</v>
      </c>
      <c r="AD24" s="17">
        <v>150</v>
      </c>
      <c r="AE24" s="17">
        <v>135</v>
      </c>
      <c r="AF24" s="17">
        <v>240</v>
      </c>
      <c r="AG24" s="17">
        <v>270</v>
      </c>
      <c r="AH24" s="17">
        <v>225</v>
      </c>
      <c r="AI24" s="17"/>
      <c r="AJ24" s="61"/>
      <c r="AK24" s="61"/>
      <c r="AL24" s="61"/>
      <c r="AM24" s="61"/>
      <c r="AN24" s="61"/>
      <c r="AO24" s="2"/>
      <c r="AP24" s="2"/>
      <c r="AQ24" s="2"/>
    </row>
    <row r="25" spans="1:133" ht="13.2" x14ac:dyDescent="0.25">
      <c r="A25" s="15" t="s">
        <v>31</v>
      </c>
      <c r="B25" s="16">
        <v>98</v>
      </c>
      <c r="C25" s="16">
        <v>153</v>
      </c>
      <c r="D25" s="16">
        <v>131</v>
      </c>
      <c r="E25" s="16">
        <v>244</v>
      </c>
      <c r="F25" s="16">
        <v>274</v>
      </c>
      <c r="G25" s="16">
        <v>381</v>
      </c>
      <c r="H25" s="16"/>
      <c r="I25" s="16">
        <v>409</v>
      </c>
      <c r="J25" s="16">
        <v>497</v>
      </c>
      <c r="K25" s="16">
        <v>417</v>
      </c>
      <c r="L25" s="16">
        <v>498</v>
      </c>
      <c r="M25" s="16">
        <v>442</v>
      </c>
      <c r="N25" s="16">
        <v>624</v>
      </c>
      <c r="O25" s="17">
        <v>711</v>
      </c>
      <c r="P25" s="17">
        <v>806</v>
      </c>
      <c r="Q25" s="17">
        <v>967</v>
      </c>
      <c r="R25" s="17"/>
      <c r="S25" s="15" t="s">
        <v>31</v>
      </c>
      <c r="T25" s="15"/>
      <c r="U25" s="17">
        <v>1334</v>
      </c>
      <c r="V25" s="17">
        <v>1485</v>
      </c>
      <c r="W25" s="17">
        <v>1726</v>
      </c>
      <c r="X25" s="17">
        <v>1984</v>
      </c>
      <c r="Y25" s="17">
        <v>2559</v>
      </c>
      <c r="Z25" s="17">
        <v>3116</v>
      </c>
      <c r="AA25" s="15" t="s">
        <v>31</v>
      </c>
      <c r="AB25" s="17">
        <v>3482</v>
      </c>
      <c r="AC25" s="17">
        <v>3694</v>
      </c>
      <c r="AD25" s="17">
        <v>4447</v>
      </c>
      <c r="AE25" s="17">
        <v>5361</v>
      </c>
      <c r="AF25" s="17">
        <v>6261</v>
      </c>
      <c r="AG25" s="17">
        <v>7339</v>
      </c>
      <c r="AH25" s="17">
        <v>9678</v>
      </c>
      <c r="AI25" s="17"/>
      <c r="AJ25" s="63"/>
      <c r="AK25" s="64"/>
      <c r="AL25" s="64"/>
      <c r="AM25" s="64"/>
      <c r="AN25" s="64"/>
      <c r="AO25" s="2"/>
      <c r="AP25" s="2"/>
      <c r="AQ25" s="2"/>
    </row>
    <row r="26" spans="1:133" ht="13.2" x14ac:dyDescent="0.25">
      <c r="A26" s="15" t="s">
        <v>24</v>
      </c>
      <c r="B26" s="16">
        <v>1328</v>
      </c>
      <c r="C26" s="16">
        <v>1412</v>
      </c>
      <c r="D26" s="16">
        <v>1562</v>
      </c>
      <c r="E26" s="16">
        <v>1802</v>
      </c>
      <c r="F26" s="16">
        <v>4994</v>
      </c>
      <c r="G26" s="16">
        <v>6524</v>
      </c>
      <c r="H26" s="16"/>
      <c r="I26" s="16">
        <v>8411</v>
      </c>
      <c r="J26" s="16">
        <v>10902</v>
      </c>
      <c r="K26" s="16">
        <v>14145</v>
      </c>
      <c r="L26" s="16">
        <v>17607</v>
      </c>
      <c r="M26" s="16">
        <v>21102</v>
      </c>
      <c r="N26" s="16">
        <v>24640</v>
      </c>
      <c r="O26" s="17">
        <v>29430</v>
      </c>
      <c r="P26" s="17">
        <v>34713</v>
      </c>
      <c r="Q26" s="17">
        <v>38602</v>
      </c>
      <c r="R26" s="17"/>
      <c r="S26" s="15" t="s">
        <v>24</v>
      </c>
      <c r="T26" s="15"/>
      <c r="U26" s="17">
        <v>41045</v>
      </c>
      <c r="V26" s="17">
        <v>43396</v>
      </c>
      <c r="W26" s="17">
        <v>44537</v>
      </c>
      <c r="X26" s="17">
        <v>45134</v>
      </c>
      <c r="Y26" s="17">
        <v>45756</v>
      </c>
      <c r="Z26" s="17">
        <v>47041</v>
      </c>
      <c r="AA26" s="15" t="s">
        <v>24</v>
      </c>
      <c r="AB26" s="17">
        <v>48492</v>
      </c>
      <c r="AC26" s="17">
        <v>50000</v>
      </c>
      <c r="AD26" s="17">
        <v>53329</v>
      </c>
      <c r="AE26" s="17">
        <v>57083</v>
      </c>
      <c r="AF26" s="17">
        <v>59910</v>
      </c>
      <c r="AG26" s="17">
        <v>63350</v>
      </c>
      <c r="AH26" s="17">
        <v>65655</v>
      </c>
      <c r="AI26" s="17"/>
      <c r="AJ26" s="63"/>
      <c r="AK26" s="64"/>
      <c r="AL26" s="64"/>
      <c r="AM26" s="64"/>
      <c r="AN26" s="64"/>
      <c r="AO26" s="2"/>
      <c r="AP26" s="2"/>
      <c r="AQ26" s="2"/>
    </row>
    <row r="27" spans="1:133" ht="13.2" x14ac:dyDescent="0.25">
      <c r="A27" s="15" t="s">
        <v>23</v>
      </c>
      <c r="B27" s="16">
        <v>3109</v>
      </c>
      <c r="C27" s="16">
        <v>3278</v>
      </c>
      <c r="D27" s="16">
        <v>3588</v>
      </c>
      <c r="E27" s="16">
        <v>3647</v>
      </c>
      <c r="F27" s="16">
        <v>4742</v>
      </c>
      <c r="G27" s="16">
        <v>5772</v>
      </c>
      <c r="H27" s="16"/>
      <c r="I27" s="16">
        <v>6603</v>
      </c>
      <c r="J27" s="16">
        <v>7177</v>
      </c>
      <c r="K27" s="16">
        <v>7486</v>
      </c>
      <c r="L27" s="16">
        <v>7775</v>
      </c>
      <c r="M27" s="16">
        <v>7849</v>
      </c>
      <c r="N27" s="16">
        <v>7742</v>
      </c>
      <c r="O27" s="17">
        <v>7912</v>
      </c>
      <c r="P27" s="17">
        <v>7753</v>
      </c>
      <c r="Q27" s="17">
        <v>7432</v>
      </c>
      <c r="R27" s="17"/>
      <c r="S27" s="15" t="s">
        <v>23</v>
      </c>
      <c r="T27" s="15"/>
      <c r="U27" s="17">
        <v>6765</v>
      </c>
      <c r="V27" s="17">
        <v>6374</v>
      </c>
      <c r="W27" s="17">
        <v>5849</v>
      </c>
      <c r="X27" s="17">
        <v>5973</v>
      </c>
      <c r="Y27" s="17">
        <v>6339</v>
      </c>
      <c r="Z27" s="17">
        <v>6423</v>
      </c>
      <c r="AA27" s="15" t="s">
        <v>23</v>
      </c>
      <c r="AB27" s="17">
        <v>6669</v>
      </c>
      <c r="AC27" s="17">
        <v>6486</v>
      </c>
      <c r="AD27" s="17">
        <v>5922</v>
      </c>
      <c r="AE27" s="17">
        <v>5638</v>
      </c>
      <c r="AF27" s="17">
        <v>5374</v>
      </c>
      <c r="AG27" s="17">
        <v>5141</v>
      </c>
      <c r="AH27" s="17">
        <v>4828</v>
      </c>
      <c r="AI27" s="17"/>
      <c r="AJ27" s="65"/>
      <c r="AK27" s="64"/>
      <c r="AL27" s="64"/>
      <c r="AM27" s="64"/>
      <c r="AN27" s="64"/>
      <c r="AO27" s="2"/>
      <c r="AP27" s="2"/>
      <c r="AQ27" s="2"/>
    </row>
    <row r="28" spans="1:133" ht="13.2" x14ac:dyDescent="0.25">
      <c r="A28" s="15" t="s">
        <v>25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3556</v>
      </c>
      <c r="H28" s="16"/>
      <c r="I28" s="16">
        <v>14085</v>
      </c>
      <c r="J28" s="16">
        <v>19050</v>
      </c>
      <c r="K28" s="16">
        <v>30997</v>
      </c>
      <c r="L28" s="16">
        <v>59678</v>
      </c>
      <c r="M28" s="16">
        <v>77159</v>
      </c>
      <c r="N28" s="16">
        <v>80430</v>
      </c>
      <c r="O28" s="17">
        <v>85369</v>
      </c>
      <c r="P28" s="17">
        <v>83061</v>
      </c>
      <c r="Q28" s="17">
        <v>64920</v>
      </c>
      <c r="R28" s="17"/>
      <c r="S28" s="15" t="s">
        <v>25</v>
      </c>
      <c r="T28" s="15"/>
      <c r="U28" s="17">
        <v>92788</v>
      </c>
      <c r="V28" s="17">
        <v>91120</v>
      </c>
      <c r="W28" s="17">
        <v>77430</v>
      </c>
      <c r="X28" s="17">
        <v>70982</v>
      </c>
      <c r="Y28" s="17">
        <v>76858</v>
      </c>
      <c r="Z28" s="17">
        <v>82122</v>
      </c>
      <c r="AA28" s="15" t="s">
        <v>36</v>
      </c>
      <c r="AB28" s="17">
        <v>77774</v>
      </c>
      <c r="AC28" s="17">
        <v>80619</v>
      </c>
      <c r="AD28" s="17">
        <v>75832</v>
      </c>
      <c r="AE28" s="17">
        <v>73353</v>
      </c>
      <c r="AF28" s="17">
        <v>67889</v>
      </c>
      <c r="AG28" s="17">
        <v>64416</v>
      </c>
      <c r="AH28" s="17">
        <v>72732</v>
      </c>
      <c r="AI28" s="17"/>
      <c r="AJ28" s="65"/>
      <c r="AK28" s="66"/>
      <c r="AL28" s="66"/>
      <c r="AM28" s="66"/>
      <c r="AN28" s="66"/>
      <c r="AO28" s="2"/>
      <c r="AP28" s="2"/>
      <c r="AQ28" s="2"/>
    </row>
    <row r="29" spans="1:133" ht="13.2" x14ac:dyDescent="0.25">
      <c r="A29" s="15" t="s">
        <v>26</v>
      </c>
      <c r="B29" s="16">
        <v>45</v>
      </c>
      <c r="C29" s="16">
        <v>48</v>
      </c>
      <c r="D29" s="16">
        <v>71</v>
      </c>
      <c r="E29" s="16">
        <v>418</v>
      </c>
      <c r="F29" s="16">
        <v>484</v>
      </c>
      <c r="G29" s="16">
        <v>662</v>
      </c>
      <c r="H29" s="16"/>
      <c r="I29" s="16">
        <v>678</v>
      </c>
      <c r="J29" s="16">
        <v>2657</v>
      </c>
      <c r="K29" s="16">
        <v>4757</v>
      </c>
      <c r="L29" s="16">
        <v>4620</v>
      </c>
      <c r="M29" s="16">
        <v>5280</v>
      </c>
      <c r="N29" s="16">
        <v>5647</v>
      </c>
      <c r="O29" s="17">
        <v>5981</v>
      </c>
      <c r="P29" s="17">
        <v>6350</v>
      </c>
      <c r="Q29" s="17">
        <v>6432</v>
      </c>
      <c r="R29" s="17"/>
      <c r="S29" s="15" t="s">
        <v>26</v>
      </c>
      <c r="T29" s="15"/>
      <c r="U29" s="17">
        <v>6803</v>
      </c>
      <c r="V29" s="17">
        <v>12579</v>
      </c>
      <c r="W29" s="17">
        <v>13314</v>
      </c>
      <c r="X29" s="17">
        <v>10616</v>
      </c>
      <c r="Y29" s="17">
        <v>12589</v>
      </c>
      <c r="Z29" s="17">
        <v>13062</v>
      </c>
      <c r="AA29" s="15" t="s">
        <v>26</v>
      </c>
      <c r="AB29" s="17">
        <v>14737</v>
      </c>
      <c r="AC29" s="17">
        <v>16898</v>
      </c>
      <c r="AD29" s="17">
        <v>18020</v>
      </c>
      <c r="AE29" s="17">
        <v>19873</v>
      </c>
      <c r="AF29" s="17">
        <v>21073</v>
      </c>
      <c r="AG29" s="17">
        <v>22149</v>
      </c>
      <c r="AH29" s="17">
        <v>14969</v>
      </c>
      <c r="AI29" s="17"/>
      <c r="AJ29" s="63"/>
      <c r="AK29" s="67"/>
      <c r="AL29" s="67"/>
      <c r="AM29" s="67"/>
      <c r="AN29" s="67"/>
      <c r="AO29" s="2"/>
      <c r="AP29" s="2"/>
      <c r="AQ29" s="2"/>
    </row>
    <row r="30" spans="1:133" ht="13.2" x14ac:dyDescent="0.25">
      <c r="A30" s="9"/>
      <c r="B30" s="16" t="s">
        <v>10</v>
      </c>
      <c r="C30" s="16" t="s">
        <v>10</v>
      </c>
      <c r="D30" s="16" t="s">
        <v>10</v>
      </c>
      <c r="E30" s="16" t="s">
        <v>10</v>
      </c>
      <c r="F30" s="16" t="s">
        <v>10</v>
      </c>
      <c r="G30" s="16" t="s">
        <v>10</v>
      </c>
      <c r="H30" s="16"/>
      <c r="I30" s="16" t="s">
        <v>10</v>
      </c>
      <c r="J30" s="16" t="s">
        <v>10</v>
      </c>
      <c r="K30" s="16" t="s">
        <v>10</v>
      </c>
      <c r="L30" s="16" t="s">
        <v>10</v>
      </c>
      <c r="M30" s="16" t="s">
        <v>10</v>
      </c>
      <c r="N30" s="16" t="s">
        <v>10</v>
      </c>
      <c r="O30" s="17" t="s">
        <v>10</v>
      </c>
      <c r="P30" s="17" t="s">
        <v>10</v>
      </c>
      <c r="Q30" s="17" t="s">
        <v>10</v>
      </c>
      <c r="R30" s="17"/>
      <c r="S30" s="9"/>
      <c r="T30" s="9"/>
      <c r="U30" s="19" t="s">
        <v>10</v>
      </c>
      <c r="V30" s="19" t="s">
        <v>10</v>
      </c>
      <c r="W30" s="19" t="s">
        <v>15</v>
      </c>
      <c r="X30" s="19" t="s">
        <v>15</v>
      </c>
      <c r="Y30" s="19" t="s">
        <v>15</v>
      </c>
      <c r="Z30" s="19" t="s">
        <v>20</v>
      </c>
      <c r="AA30" s="9"/>
      <c r="AB30" s="19" t="s">
        <v>20</v>
      </c>
      <c r="AC30" s="19" t="s">
        <v>20</v>
      </c>
      <c r="AD30" s="19" t="s">
        <v>20</v>
      </c>
      <c r="AE30" s="19" t="s">
        <v>20</v>
      </c>
      <c r="AF30" s="19" t="s">
        <v>20</v>
      </c>
      <c r="AG30" s="19" t="s">
        <v>20</v>
      </c>
      <c r="AH30" s="19" t="s">
        <v>35</v>
      </c>
      <c r="AI30" s="19"/>
      <c r="AJ30" s="65"/>
      <c r="AK30" s="64"/>
      <c r="AL30" s="64"/>
      <c r="AM30" s="64"/>
      <c r="AN30" s="64"/>
      <c r="AO30" s="3"/>
      <c r="AP30" s="3"/>
      <c r="AQ30" s="3"/>
    </row>
    <row r="31" spans="1:133" ht="13.2" x14ac:dyDescent="0.25">
      <c r="A31" s="14" t="s">
        <v>16</v>
      </c>
      <c r="B31" s="16">
        <f t="shared" ref="B31:Q31" si="5">SUM(B23:B29)</f>
        <v>21361</v>
      </c>
      <c r="C31" s="16">
        <f t="shared" si="5"/>
        <v>22069</v>
      </c>
      <c r="D31" s="16">
        <f t="shared" si="5"/>
        <v>23172</v>
      </c>
      <c r="E31" s="16">
        <f t="shared" si="5"/>
        <v>25039</v>
      </c>
      <c r="F31" s="16">
        <f t="shared" si="5"/>
        <v>60154</v>
      </c>
      <c r="G31" s="16">
        <f t="shared" si="5"/>
        <v>80080</v>
      </c>
      <c r="H31" s="16"/>
      <c r="I31" s="16">
        <f t="shared" si="5"/>
        <v>107682</v>
      </c>
      <c r="J31" s="16">
        <f t="shared" si="5"/>
        <v>132309</v>
      </c>
      <c r="K31" s="16">
        <f t="shared" si="5"/>
        <v>164129</v>
      </c>
      <c r="L31" s="16">
        <f t="shared" si="5"/>
        <v>211685</v>
      </c>
      <c r="M31" s="16">
        <f t="shared" si="5"/>
        <v>249290</v>
      </c>
      <c r="N31" s="16">
        <f t="shared" si="5"/>
        <v>272888</v>
      </c>
      <c r="O31" s="16">
        <f t="shared" si="5"/>
        <v>297823</v>
      </c>
      <c r="P31" s="16">
        <f t="shared" si="5"/>
        <v>317447</v>
      </c>
      <c r="Q31" s="16">
        <f t="shared" si="5"/>
        <v>318344</v>
      </c>
      <c r="R31" s="16"/>
      <c r="S31" s="14" t="s">
        <v>16</v>
      </c>
      <c r="T31" s="14"/>
      <c r="U31" s="16">
        <f t="shared" ref="U31:Z31" si="6">SUM(U23:U29)</f>
        <v>351300</v>
      </c>
      <c r="V31" s="16">
        <f t="shared" si="6"/>
        <v>361532</v>
      </c>
      <c r="W31" s="16">
        <f t="shared" si="6"/>
        <v>353919</v>
      </c>
      <c r="X31" s="16">
        <f t="shared" si="6"/>
        <v>350082</v>
      </c>
      <c r="Y31" s="16">
        <f t="shared" si="6"/>
        <v>367942</v>
      </c>
      <c r="Z31" s="16">
        <f t="shared" si="6"/>
        <v>379330</v>
      </c>
      <c r="AA31" s="14" t="s">
        <v>16</v>
      </c>
      <c r="AB31" s="16">
        <f t="shared" ref="AB31:AH31" si="7">SUM(AB23:AB29)</f>
        <v>383251</v>
      </c>
      <c r="AC31" s="16">
        <f t="shared" si="7"/>
        <v>393212</v>
      </c>
      <c r="AD31" s="16">
        <f t="shared" si="7"/>
        <v>391866</v>
      </c>
      <c r="AE31" s="16">
        <f t="shared" si="7"/>
        <v>398599</v>
      </c>
      <c r="AF31" s="16">
        <f t="shared" si="7"/>
        <v>392556</v>
      </c>
      <c r="AG31" s="16">
        <f t="shared" si="7"/>
        <v>389556</v>
      </c>
      <c r="AH31" s="16">
        <f t="shared" si="7"/>
        <v>380530</v>
      </c>
      <c r="AI31" s="16"/>
      <c r="AJ31" s="11"/>
      <c r="AK31" s="58"/>
      <c r="AL31" s="58"/>
      <c r="AM31" s="58"/>
      <c r="AN31" s="58"/>
      <c r="AO31" s="2"/>
      <c r="AP31" s="2"/>
      <c r="AQ31" s="2"/>
    </row>
    <row r="32" spans="1:133" ht="13.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2"/>
      <c r="P32" s="12"/>
      <c r="Q32" s="12"/>
      <c r="R32" s="12"/>
      <c r="S32" s="9"/>
      <c r="T32" s="9"/>
      <c r="U32" s="12"/>
      <c r="V32" s="12"/>
      <c r="W32" s="12"/>
      <c r="X32" s="12"/>
      <c r="Y32" s="12"/>
      <c r="Z32" s="12"/>
      <c r="AA32" s="9"/>
      <c r="AB32" s="12"/>
      <c r="AC32" s="12"/>
      <c r="AD32" s="12"/>
      <c r="AE32" s="12"/>
      <c r="AF32" s="12"/>
      <c r="AG32" s="12"/>
      <c r="AH32" s="12"/>
      <c r="AI32" s="12"/>
      <c r="AJ32" s="57"/>
      <c r="AK32" s="60"/>
      <c r="AL32" s="13"/>
      <c r="AM32" s="13"/>
      <c r="AN32" s="13"/>
      <c r="AP32" s="2"/>
      <c r="AQ32" s="2"/>
    </row>
    <row r="33" spans="1:43" ht="13.2" x14ac:dyDescent="0.25">
      <c r="A33" s="15" t="s">
        <v>11</v>
      </c>
      <c r="B33" s="9"/>
      <c r="C33" s="20">
        <f t="shared" ref="C33:O33" si="8">(C31/B31)-1</f>
        <v>3.3144515706193589E-2</v>
      </c>
      <c r="D33" s="20">
        <f t="shared" si="8"/>
        <v>4.9979609406860304E-2</v>
      </c>
      <c r="E33" s="20">
        <f t="shared" si="8"/>
        <v>8.057137925082003E-2</v>
      </c>
      <c r="F33" s="20">
        <f t="shared" si="8"/>
        <v>1.4024122369104197</v>
      </c>
      <c r="G33" s="20">
        <f t="shared" si="8"/>
        <v>0.33124979220001993</v>
      </c>
      <c r="H33" s="20"/>
      <c r="I33" s="20">
        <f>(I31/G31)-1</f>
        <v>0.34468031968031965</v>
      </c>
      <c r="J33" s="20">
        <f t="shared" si="8"/>
        <v>0.22870117568395831</v>
      </c>
      <c r="K33" s="20">
        <f t="shared" si="8"/>
        <v>0.24049762298860999</v>
      </c>
      <c r="L33" s="20">
        <f t="shared" si="8"/>
        <v>0.28974769845670179</v>
      </c>
      <c r="M33" s="20">
        <f t="shared" si="8"/>
        <v>0.17764603065876194</v>
      </c>
      <c r="N33" s="20">
        <f t="shared" si="8"/>
        <v>9.4660836776445212E-2</v>
      </c>
      <c r="O33" s="20">
        <f t="shared" si="8"/>
        <v>9.1374483304505816E-2</v>
      </c>
      <c r="P33" s="20">
        <f>(P31/O31)-1</f>
        <v>6.5891485882554335E-2</v>
      </c>
      <c r="Q33" s="20">
        <f>(Q31/P31)-1</f>
        <v>2.8256685367951118E-3</v>
      </c>
      <c r="R33" s="20"/>
      <c r="S33" s="15" t="s">
        <v>11</v>
      </c>
      <c r="T33" s="15"/>
      <c r="U33" s="20">
        <f>(U31/Q31)-1</f>
        <v>0.10352323272937447</v>
      </c>
      <c r="V33" s="20">
        <f>(V31/U31)-1</f>
        <v>2.9126103045829854E-2</v>
      </c>
      <c r="W33" s="20">
        <f t="shared" ref="W33:AE33" si="9">(W31/V31)-1</f>
        <v>-2.1057610391334691E-2</v>
      </c>
      <c r="X33" s="20">
        <f t="shared" si="9"/>
        <v>-1.0841463724750589E-2</v>
      </c>
      <c r="Y33" s="20">
        <f t="shared" si="9"/>
        <v>5.1016618963557026E-2</v>
      </c>
      <c r="Z33" s="20">
        <f>(Z31/Y31)-1</f>
        <v>3.0950530246614871E-2</v>
      </c>
      <c r="AA33" s="15" t="s">
        <v>11</v>
      </c>
      <c r="AB33" s="20">
        <f>(AB31/Z31)-1</f>
        <v>1.0336646191970056E-2</v>
      </c>
      <c r="AC33" s="20">
        <f t="shared" si="9"/>
        <v>2.5990799763079497E-2</v>
      </c>
      <c r="AD33" s="20">
        <f t="shared" si="9"/>
        <v>-3.4230898344913552E-3</v>
      </c>
      <c r="AE33" s="20">
        <f t="shared" si="9"/>
        <v>1.7181893810639393E-2</v>
      </c>
      <c r="AF33" s="20">
        <f>(AF31/AE31)-1</f>
        <v>-1.516060000150532E-2</v>
      </c>
      <c r="AG33" s="20">
        <f>(AG31/AF31)-1</f>
        <v>-7.642221746706257E-3</v>
      </c>
      <c r="AH33" s="20">
        <f>(AH31/AG31)-1</f>
        <v>-2.3169967860846685E-2</v>
      </c>
      <c r="AI33" s="20"/>
      <c r="AJ33" s="4"/>
      <c r="AK33" s="4"/>
      <c r="AL33" s="4"/>
      <c r="AM33" s="4"/>
      <c r="AN33" s="4"/>
      <c r="AO33" s="4"/>
      <c r="AP33" s="4"/>
      <c r="AQ33" s="4"/>
    </row>
    <row r="34" spans="1:43" ht="13.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2"/>
      <c r="P34" s="12"/>
      <c r="Q34" s="12"/>
      <c r="R34" s="12"/>
      <c r="S34" s="9"/>
      <c r="T34" s="9"/>
      <c r="U34" s="12"/>
      <c r="V34" s="12"/>
      <c r="W34" s="12"/>
      <c r="X34" s="12"/>
      <c r="Y34" s="12"/>
      <c r="Z34" s="12"/>
      <c r="AA34" s="9"/>
      <c r="AB34" s="12"/>
      <c r="AC34" s="12"/>
      <c r="AD34" s="12"/>
      <c r="AE34" s="12"/>
      <c r="AF34" s="12"/>
      <c r="AG34" s="12"/>
      <c r="AH34" s="12"/>
      <c r="AI34" s="12"/>
      <c r="AP34" s="2"/>
      <c r="AQ34" s="2"/>
    </row>
    <row r="35" spans="1:43" ht="13.2" x14ac:dyDescent="0.2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P35" s="2"/>
      <c r="AQ35" s="2"/>
    </row>
    <row r="36" spans="1:43" ht="13.2" x14ac:dyDescent="0.25">
      <c r="A36" s="14" t="s">
        <v>13</v>
      </c>
      <c r="B36" s="16">
        <f t="shared" ref="B36:U36" si="10">(B17-B31)</f>
        <v>462649</v>
      </c>
      <c r="C36" s="16">
        <f t="shared" si="10"/>
        <v>516537</v>
      </c>
      <c r="D36" s="16">
        <f t="shared" si="10"/>
        <v>774320</v>
      </c>
      <c r="E36" s="16">
        <f t="shared" si="10"/>
        <v>856320</v>
      </c>
      <c r="F36" s="16">
        <f t="shared" si="10"/>
        <v>895033</v>
      </c>
      <c r="G36" s="16">
        <f t="shared" si="10"/>
        <v>954218</v>
      </c>
      <c r="H36" s="16"/>
      <c r="I36" s="16">
        <f t="shared" si="10"/>
        <v>1016548</v>
      </c>
      <c r="J36" s="16">
        <f t="shared" si="10"/>
        <v>1021211</v>
      </c>
      <c r="K36" s="16">
        <f t="shared" si="10"/>
        <v>1039129</v>
      </c>
      <c r="L36" s="16">
        <f t="shared" si="10"/>
        <v>1043048</v>
      </c>
      <c r="M36" s="16">
        <f t="shared" si="10"/>
        <v>1125585</v>
      </c>
      <c r="N36" s="16">
        <f t="shared" si="10"/>
        <v>1205549</v>
      </c>
      <c r="O36" s="16">
        <f t="shared" si="10"/>
        <v>1257280</v>
      </c>
      <c r="P36" s="16">
        <f t="shared" si="10"/>
        <v>1401433</v>
      </c>
      <c r="Q36" s="16">
        <f t="shared" si="10"/>
        <v>1451299</v>
      </c>
      <c r="R36" s="16"/>
      <c r="S36" s="14" t="s">
        <v>13</v>
      </c>
      <c r="T36" s="14"/>
      <c r="U36" s="16">
        <f t="shared" si="10"/>
        <v>1556442</v>
      </c>
      <c r="V36" s="16">
        <f t="shared" ref="V36:AE36" si="11">(V17-V31)</f>
        <v>1697761</v>
      </c>
      <c r="W36" s="16">
        <f t="shared" si="11"/>
        <v>1768850</v>
      </c>
      <c r="X36" s="16">
        <f t="shared" si="11"/>
        <v>1903450</v>
      </c>
      <c r="Y36" s="16">
        <f t="shared" si="11"/>
        <v>2056096</v>
      </c>
      <c r="Z36" s="16">
        <f t="shared" si="11"/>
        <v>2209892</v>
      </c>
      <c r="AA36" s="14" t="s">
        <v>13</v>
      </c>
      <c r="AB36" s="16">
        <f t="shared" si="11"/>
        <v>2415252</v>
      </c>
      <c r="AC36" s="16">
        <f t="shared" si="11"/>
        <v>2768915</v>
      </c>
      <c r="AD36" s="16">
        <f t="shared" si="11"/>
        <v>2885675</v>
      </c>
      <c r="AE36" s="16">
        <f t="shared" si="11"/>
        <v>2876465</v>
      </c>
      <c r="AF36" s="16">
        <f>(AF17-AF31)</f>
        <v>2613729</v>
      </c>
      <c r="AG36" s="16">
        <f>(AG17-AG31)</f>
        <v>2394951</v>
      </c>
      <c r="AH36" s="16">
        <f>(AH17-AH31)</f>
        <v>2288216</v>
      </c>
      <c r="AI36" s="16"/>
      <c r="AJ36" s="2"/>
      <c r="AK36" s="2"/>
      <c r="AL36" s="2"/>
      <c r="AM36" s="2"/>
      <c r="AN36" s="2"/>
      <c r="AO36" s="2"/>
      <c r="AP36" s="2"/>
      <c r="AQ36" s="2"/>
    </row>
    <row r="37" spans="1:43" ht="13.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/>
      <c r="P37" s="12"/>
      <c r="Q37" s="12"/>
      <c r="R37" s="12"/>
      <c r="S37" s="9"/>
      <c r="T37" s="9"/>
      <c r="U37" s="12"/>
      <c r="V37" s="12"/>
      <c r="W37" s="12"/>
      <c r="X37" s="12"/>
      <c r="Y37" s="12"/>
      <c r="Z37" s="12"/>
      <c r="AA37" s="9"/>
      <c r="AB37" s="12"/>
      <c r="AC37" s="12"/>
      <c r="AD37" s="12"/>
      <c r="AE37" s="12"/>
      <c r="AF37" s="12"/>
      <c r="AG37" s="12"/>
      <c r="AH37" s="12"/>
      <c r="AI37" s="12"/>
      <c r="AP37" s="2"/>
      <c r="AQ37" s="2"/>
    </row>
    <row r="38" spans="1:43" ht="13.2" x14ac:dyDescent="0.25">
      <c r="A38" s="15" t="s">
        <v>11</v>
      </c>
      <c r="B38" s="9"/>
      <c r="C38" s="20">
        <f t="shared" ref="C38:O38" si="12">(C36/B36)-1</f>
        <v>0.11647707008985209</v>
      </c>
      <c r="D38" s="20">
        <f t="shared" si="12"/>
        <v>0.49906008669272484</v>
      </c>
      <c r="E38" s="20">
        <f t="shared" si="12"/>
        <v>0.10589936976960423</v>
      </c>
      <c r="F38" s="20">
        <f t="shared" si="12"/>
        <v>4.5208566890881929E-2</v>
      </c>
      <c r="G38" s="20">
        <f t="shared" si="12"/>
        <v>6.6126053452777667E-2</v>
      </c>
      <c r="H38" s="20"/>
      <c r="I38" s="20">
        <f>(I36/G36)-1</f>
        <v>6.5320503281220743E-2</v>
      </c>
      <c r="J38" s="20">
        <f t="shared" si="12"/>
        <v>4.5870927885354185E-3</v>
      </c>
      <c r="K38" s="20">
        <f t="shared" si="12"/>
        <v>1.7545835287712253E-2</v>
      </c>
      <c r="L38" s="20">
        <f t="shared" si="12"/>
        <v>3.77142780155304E-3</v>
      </c>
      <c r="M38" s="20">
        <f t="shared" si="12"/>
        <v>7.9130586511838352E-2</v>
      </c>
      <c r="N38" s="20">
        <f t="shared" si="12"/>
        <v>7.1042169183135773E-2</v>
      </c>
      <c r="O38" s="20">
        <f t="shared" si="12"/>
        <v>4.2910740251951518E-2</v>
      </c>
      <c r="P38" s="20">
        <f>(P36/O36)-1</f>
        <v>0.11465465131076602</v>
      </c>
      <c r="Q38" s="20">
        <f>(Q36/P36)-1</f>
        <v>3.5582150555895309E-2</v>
      </c>
      <c r="R38" s="20"/>
      <c r="S38" s="15" t="s">
        <v>11</v>
      </c>
      <c r="T38" s="15"/>
      <c r="U38" s="20">
        <f>(U36/Q36)-1</f>
        <v>7.2447510816172178E-2</v>
      </c>
      <c r="V38" s="20">
        <f>(V36/U36)-1</f>
        <v>9.0796187715314725E-2</v>
      </c>
      <c r="W38" s="20">
        <f t="shared" ref="W38:AE38" si="13">(W36/V36)-1</f>
        <v>4.187220698319738E-2</v>
      </c>
      <c r="X38" s="20">
        <f t="shared" si="13"/>
        <v>7.6094637758995942E-2</v>
      </c>
      <c r="Y38" s="20">
        <f t="shared" si="13"/>
        <v>8.019438388189859E-2</v>
      </c>
      <c r="Z38" s="20">
        <f>(Z36/Y36)-1</f>
        <v>7.4800009338085394E-2</v>
      </c>
      <c r="AA38" s="15" t="s">
        <v>11</v>
      </c>
      <c r="AB38" s="20">
        <f>(AB36/Z36)-1</f>
        <v>9.2927618182246041E-2</v>
      </c>
      <c r="AC38" s="20">
        <f t="shared" si="13"/>
        <v>0.14642902686758985</v>
      </c>
      <c r="AD38" s="20">
        <f t="shared" si="13"/>
        <v>4.2168141672821235E-2</v>
      </c>
      <c r="AE38" s="20">
        <f t="shared" si="13"/>
        <v>-3.1916276087916584E-3</v>
      </c>
      <c r="AF38" s="20">
        <f>(AF36/AE36)-1</f>
        <v>-9.1339891151117736E-2</v>
      </c>
      <c r="AG38" s="20">
        <f>(AG36/AF36)-1</f>
        <v>-8.3703398477806945E-2</v>
      </c>
      <c r="AH38" s="20">
        <f>(AH36/AG36)-1</f>
        <v>-4.456667380668744E-2</v>
      </c>
      <c r="AI38" s="20"/>
      <c r="AJ38" s="4"/>
      <c r="AK38" s="4"/>
      <c r="AL38" s="4"/>
      <c r="AM38" s="4"/>
      <c r="AN38" s="4"/>
      <c r="AO38" s="4"/>
      <c r="AP38" s="4"/>
      <c r="AQ38" s="4"/>
    </row>
    <row r="39" spans="1:43" ht="13.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43" ht="13.2" x14ac:dyDescent="0.25">
      <c r="A40" s="21" t="s">
        <v>17</v>
      </c>
      <c r="B40" s="22">
        <v>11.13</v>
      </c>
      <c r="C40" s="22">
        <v>11.47</v>
      </c>
      <c r="D40" s="22">
        <v>9.6999999999999993</v>
      </c>
      <c r="E40" s="22">
        <v>10.35</v>
      </c>
      <c r="F40" s="22">
        <v>11.94</v>
      </c>
      <c r="G40" s="22">
        <v>11.94</v>
      </c>
      <c r="H40" s="22"/>
      <c r="I40" s="22">
        <v>11.94</v>
      </c>
      <c r="J40" s="22">
        <v>11.94</v>
      </c>
      <c r="K40" s="22">
        <v>13.11</v>
      </c>
      <c r="L40" s="22">
        <v>13.11</v>
      </c>
      <c r="M40" s="22">
        <v>13.11</v>
      </c>
      <c r="N40" s="22">
        <v>13.11</v>
      </c>
      <c r="O40" s="22">
        <v>12.66</v>
      </c>
      <c r="P40" s="22">
        <v>12.66</v>
      </c>
      <c r="Q40" s="22">
        <v>12.66</v>
      </c>
      <c r="R40" s="22"/>
      <c r="S40" s="21" t="s">
        <v>17</v>
      </c>
      <c r="T40" s="21"/>
      <c r="U40" s="22">
        <v>12.53</v>
      </c>
      <c r="V40" s="22">
        <v>12.31</v>
      </c>
      <c r="W40" s="22">
        <v>11.31</v>
      </c>
      <c r="X40" s="22">
        <v>13.31</v>
      </c>
      <c r="Y40" s="22">
        <v>14.4</v>
      </c>
      <c r="Z40" s="22">
        <v>14.61</v>
      </c>
      <c r="AA40" s="21" t="s">
        <v>17</v>
      </c>
      <c r="AB40" s="22">
        <v>14.61</v>
      </c>
      <c r="AC40" s="22">
        <v>14.61</v>
      </c>
      <c r="AD40" s="22">
        <v>14.53</v>
      </c>
      <c r="AE40" s="22">
        <v>14.53</v>
      </c>
      <c r="AF40" s="22">
        <v>15.53</v>
      </c>
      <c r="AG40" s="22">
        <v>16.91</v>
      </c>
      <c r="AH40" s="22">
        <v>16.91</v>
      </c>
      <c r="AI40" s="22"/>
      <c r="AJ40" s="22"/>
    </row>
    <row r="41" spans="1:43" ht="13.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43" ht="13.2" x14ac:dyDescent="0.25">
      <c r="A42" s="23" t="s">
        <v>18</v>
      </c>
      <c r="B42" s="24">
        <v>5149283</v>
      </c>
      <c r="C42" s="24">
        <v>5924679</v>
      </c>
      <c r="D42" s="24">
        <v>7510904</v>
      </c>
      <c r="E42" s="24">
        <v>8862912</v>
      </c>
      <c r="F42" s="24">
        <v>10686694</v>
      </c>
      <c r="G42" s="24">
        <v>11393363</v>
      </c>
      <c r="H42" s="24"/>
      <c r="I42" s="24">
        <v>12137583</v>
      </c>
      <c r="J42" s="24">
        <v>12193259</v>
      </c>
      <c r="K42" s="24">
        <v>13622981</v>
      </c>
      <c r="L42" s="24">
        <v>13674359</v>
      </c>
      <c r="M42" s="24">
        <v>14756419</v>
      </c>
      <c r="N42" s="24">
        <v>15804747</v>
      </c>
      <c r="O42" s="37">
        <f>(O36*O40)</f>
        <v>15917164.800000001</v>
      </c>
      <c r="P42" s="37">
        <v>17742142</v>
      </c>
      <c r="Q42" s="37">
        <f t="shared" ref="Q42:Y42" si="14">(Q36*Q40)</f>
        <v>18373445.34</v>
      </c>
      <c r="R42" s="37"/>
      <c r="S42" s="23" t="s">
        <v>18</v>
      </c>
      <c r="T42" s="23"/>
      <c r="U42" s="37">
        <f t="shared" si="14"/>
        <v>19502218.259999998</v>
      </c>
      <c r="V42" s="37">
        <f t="shared" si="14"/>
        <v>20899437.91</v>
      </c>
      <c r="W42" s="37">
        <f t="shared" si="14"/>
        <v>20005693.5</v>
      </c>
      <c r="X42" s="37">
        <f t="shared" si="14"/>
        <v>25334919.5</v>
      </c>
      <c r="Y42" s="37">
        <f t="shared" si="14"/>
        <v>29607782.400000002</v>
      </c>
      <c r="Z42" s="37">
        <f t="shared" ref="Z42:AF42" si="15">(Z36*Z40)</f>
        <v>32286522.119999997</v>
      </c>
      <c r="AA42" s="23" t="s">
        <v>18</v>
      </c>
      <c r="AB42" s="37">
        <f t="shared" si="15"/>
        <v>35286831.719999999</v>
      </c>
      <c r="AC42" s="37">
        <f t="shared" si="15"/>
        <v>40453848.149999999</v>
      </c>
      <c r="AD42" s="37">
        <f t="shared" si="15"/>
        <v>41928857.75</v>
      </c>
      <c r="AE42" s="37">
        <f t="shared" si="15"/>
        <v>41795036.449999996</v>
      </c>
      <c r="AF42" s="37">
        <f t="shared" si="15"/>
        <v>40591211.369999997</v>
      </c>
      <c r="AG42" s="37">
        <f>(AG36*AG40)</f>
        <v>40498621.410000004</v>
      </c>
      <c r="AH42" s="37">
        <f>(AH36*AH40)</f>
        <v>38693732.560000002</v>
      </c>
      <c r="AI42" s="37"/>
      <c r="AJ42" s="37"/>
    </row>
    <row r="43" spans="1:43" ht="13.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43" ht="13.2" x14ac:dyDescent="0.25">
      <c r="A44" s="25" t="s">
        <v>14</v>
      </c>
      <c r="B44" s="26"/>
      <c r="C44" s="27">
        <f t="shared" ref="C44:AE44" si="16">(C42/B42)-1</f>
        <v>0.15058329480046062</v>
      </c>
      <c r="D44" s="27">
        <f t="shared" si="16"/>
        <v>0.2677318045416468</v>
      </c>
      <c r="E44" s="27">
        <f t="shared" si="16"/>
        <v>0.18000602856859849</v>
      </c>
      <c r="F44" s="27">
        <f t="shared" si="16"/>
        <v>0.20577683722911844</v>
      </c>
      <c r="G44" s="27">
        <f t="shared" si="16"/>
        <v>6.6126062933962615E-2</v>
      </c>
      <c r="H44" s="27"/>
      <c r="I44" s="27">
        <f>(I42/G42)-1</f>
        <v>6.5320485268484774E-2</v>
      </c>
      <c r="J44" s="27">
        <f t="shared" si="16"/>
        <v>4.5870747083665009E-3</v>
      </c>
      <c r="K44" s="27">
        <f t="shared" si="16"/>
        <v>0.11725511612604955</v>
      </c>
      <c r="L44" s="27">
        <f t="shared" si="16"/>
        <v>3.7714212476696041E-3</v>
      </c>
      <c r="M44" s="27">
        <f t="shared" si="16"/>
        <v>7.9130583013068412E-2</v>
      </c>
      <c r="N44" s="27">
        <f t="shared" si="16"/>
        <v>7.1042168157464225E-2</v>
      </c>
      <c r="O44" s="27">
        <f t="shared" si="16"/>
        <v>7.1129136075382959E-3</v>
      </c>
      <c r="P44" s="27">
        <f>(P42/O42)-1</f>
        <v>0.11465466513232303</v>
      </c>
      <c r="Q44" s="27">
        <f>(Q42/P42)-1</f>
        <v>3.558213771482599E-2</v>
      </c>
      <c r="R44" s="27"/>
      <c r="S44" s="25" t="s">
        <v>14</v>
      </c>
      <c r="T44" s="25"/>
      <c r="U44" s="27">
        <f>(U42/Q42)-1</f>
        <v>6.1435016629276307E-2</v>
      </c>
      <c r="V44" s="27">
        <f>(V42/U42)-1</f>
        <v>7.1644139726698031E-2</v>
      </c>
      <c r="W44" s="27">
        <f t="shared" si="16"/>
        <v>-4.276404053777727E-2</v>
      </c>
      <c r="X44" s="27">
        <f t="shared" si="16"/>
        <v>0.26638546671726226</v>
      </c>
      <c r="Y44" s="27">
        <f t="shared" si="16"/>
        <v>0.16865508098417292</v>
      </c>
      <c r="Z44" s="27">
        <f>(Z42/Y42)-1</f>
        <v>9.0474176140932228E-2</v>
      </c>
      <c r="AA44" s="25" t="s">
        <v>14</v>
      </c>
      <c r="AB44" s="27">
        <f>(AB42/Z42)-1</f>
        <v>9.2927618182246041E-2</v>
      </c>
      <c r="AC44" s="27">
        <f t="shared" si="16"/>
        <v>0.14642902686758985</v>
      </c>
      <c r="AD44" s="27">
        <f t="shared" si="16"/>
        <v>3.6461539938815513E-2</v>
      </c>
      <c r="AE44" s="53">
        <f t="shared" si="16"/>
        <v>-3.1916276087917694E-3</v>
      </c>
      <c r="AF44" s="53">
        <f>(AF42/AE42)-1</f>
        <v>-2.8803063288152631E-2</v>
      </c>
      <c r="AG44" s="53">
        <f>(AG42/AF42)-1</f>
        <v>-2.2810346593504782E-3</v>
      </c>
      <c r="AH44" s="53">
        <f>(AH42/AG42)-1</f>
        <v>-4.4566673806687551E-2</v>
      </c>
      <c r="AI44" s="53"/>
      <c r="AQ44" s="2"/>
    </row>
    <row r="45" spans="1:43" ht="13.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9"/>
      <c r="V45" s="9"/>
      <c r="W45" s="9"/>
      <c r="X45" s="9"/>
      <c r="Y45" s="9"/>
      <c r="Z45" s="9"/>
      <c r="AA45" s="9"/>
      <c r="AE45" s="27"/>
    </row>
    <row r="46" spans="1:43" ht="13.2" x14ac:dyDescent="0.25">
      <c r="A46" s="9" t="s">
        <v>30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E46" s="51"/>
      <c r="AF46" s="70"/>
      <c r="AG46" s="70"/>
      <c r="AH46" s="70"/>
      <c r="AQ46" s="4"/>
    </row>
    <row r="47" spans="1:43" ht="13.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E47" s="37"/>
      <c r="AF47" s="70"/>
      <c r="AG47" s="70"/>
      <c r="AH47" s="70"/>
    </row>
    <row r="48" spans="1:43" ht="13.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E48" s="9"/>
      <c r="AF48" s="71"/>
      <c r="AG48" s="71"/>
      <c r="AH48" s="71"/>
    </row>
    <row r="49" spans="1:34" ht="13.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E49" s="27"/>
      <c r="AF49" s="70"/>
      <c r="AG49" s="70"/>
      <c r="AH49" s="70"/>
    </row>
    <row r="50" spans="1:34" ht="13.2" x14ac:dyDescent="0.25">
      <c r="AB50" s="9"/>
      <c r="AC50" s="11"/>
      <c r="AD50" s="70"/>
      <c r="AE50" s="9"/>
      <c r="AF50" s="72"/>
      <c r="AG50" s="72"/>
      <c r="AH50" s="72"/>
    </row>
    <row r="51" spans="1:34" ht="13.2" x14ac:dyDescent="0.25">
      <c r="AF51" s="70"/>
      <c r="AG51" s="70"/>
      <c r="AH51" s="70"/>
    </row>
    <row r="52" spans="1:34" ht="13.2" x14ac:dyDescent="0.25">
      <c r="AF52" s="70"/>
      <c r="AG52" s="70"/>
      <c r="AH52" s="70"/>
    </row>
  </sheetData>
  <phoneticPr fontId="0" type="noConversion"/>
  <printOptions horizontalCentered="1" verticalCentered="1"/>
  <pageMargins left="0.25" right="0.25" top="0.5" bottom="0.5" header="0.5" footer="0.5"/>
  <pageSetup scale="85" orientation="landscape" r:id="rId1"/>
  <headerFooter alignWithMargins="0"/>
  <ignoredErrors>
    <ignoredError sqref="H10: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COUNTYAN</vt:lpstr>
      <vt:lpstr>COUNTYAN!Print_Area</vt:lpstr>
      <vt:lpstr>Print_Area</vt:lpstr>
      <vt:lpstr>COUNTYAN!Print_Area_MI</vt:lpstr>
    </vt:vector>
  </TitlesOfParts>
  <Company>Rockdale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Ray</dc:creator>
  <cp:lastModifiedBy>Dan Ray</cp:lastModifiedBy>
  <cp:lastPrinted>2012-08-04T18:32:39Z</cp:lastPrinted>
  <dcterms:created xsi:type="dcterms:W3CDTF">2000-05-09T18:44:02Z</dcterms:created>
  <dcterms:modified xsi:type="dcterms:W3CDTF">2012-08-04T18:57:27Z</dcterms:modified>
</cp:coreProperties>
</file>